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charts/chart2.xml" ContentType="application/vnd.openxmlformats-officedocument.drawingml.chart+xml"/>
  <Override PartName="/xl/charts/chart1.xml" ContentType="application/vnd.openxmlformats-officedocument.drawingml.chart+xml"/>
  <Override PartName="/xl/sharedStrings.xml" ContentType="application/vnd.openxmlformats-officedocument.spreadsheetml.sharedStrings+xml"/>
  <Override PartName="/xl/worksheets/sheet5.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worksheets/_rels/sheet5.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sheet3.xml" ContentType="application/vnd.openxmlformats-officedocument.spreadsheetml.worksheet+xml"/>
  <Override PartName="/xl/worksheets/sheet4.xml" ContentType="application/vnd.openxmlformats-officedocument.spreadsheetml.worksheet+xml"/>
  <Override PartName="/xl/comments3.xml" ContentType="application/vnd.openxmlformats-officedocument.spreadsheetml.comments+xml"/>
  <Override PartName="/xl/workbook.xml" ContentType="application/vnd.openxmlformats-officedocument.spreadsheetml.sheet.main+xml"/>
  <Override PartName="/xl/drawings/vmlDrawing4.vml" ContentType="application/vnd.openxmlformats-officedocument.vmlDrawing"/>
  <Override PartName="/xl/drawings/vmlDrawing3.vml" ContentType="application/vnd.openxmlformats-officedocument.vmlDrawing"/>
  <Override PartName="/xl/drawings/drawing5.xml" ContentType="application/vnd.openxmlformats-officedocument.drawing+xml"/>
  <Override PartName="/xl/drawings/vmlDrawing2.vml" ContentType="application/vnd.openxmlformats-officedocument.vmlDrawing"/>
  <Override PartName="/xl/drawings/drawing1.xml" ContentType="application/vnd.openxmlformats-officedocument.drawing+xml"/>
  <Override PartName="/xl/drawings/drawing4.xml" ContentType="application/vnd.openxmlformats-officedocument.drawing+xml"/>
  <Override PartName="/xl/drawings/vmlDrawing1.vml" ContentType="application/vnd.openxmlformats-officedocument.vmlDrawing"/>
  <Override PartName="/xl/drawings/_rels/drawing3.xml.rels" ContentType="application/vnd.openxmlformats-package.relationships+xml"/>
  <Override PartName="/xl/drawings/_rels/drawing2.xml.rels" ContentType="application/vnd.openxmlformats-package.relationship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styles.xml" ContentType="application/vnd.openxmlformats-officedocument.spreadsheetml.styles+xml"/>
  <Override PartName="/xl/comments4.xml" ContentType="application/vnd.openxmlformats-officedocument.spreadsheetml.comments+xml"/>
  <Override PartName="/xl/_rels/workbook.xml.rels" ContentType="application/vnd.openxmlformats-package.relationships+xml"/>
  <Override PartName="/xl/comments5.xml" ContentType="application/vnd.openxmlformats-officedocument.spreadsheetml.comment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Info" sheetId="1" state="visible" r:id="rId2"/>
    <sheet name="NTC (R)" sheetId="2" state="visible" r:id="rId3"/>
    <sheet name="NTC (U)" sheetId="3" state="visible" r:id="rId4"/>
    <sheet name="AdcX" sheetId="4" state="visible" r:id="rId5"/>
    <sheet name="AdcVccX" sheetId="5" state="visible" r:id="rId6"/>
  </sheets>
  <calcPr iterateCount="100" refMode="A1" iterate="false" iterateDelta="0.0001"/>
  <extLst>
    <ext xmlns:loext="http://schemas.libreoffice.org/" uri="{7626C862-2A13-11E5-B345-FEFF819CDC9F}">
      <loext:extCalcPr stringRefSyntax="CalcA1ExcelA1"/>
    </ext>
  </extLst>
</workbook>
</file>

<file path=xl/comments2.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 </author>
  </authors>
  <commentList>
    <comment ref="B4" authorId="0">
      <text>
        <r>
          <rPr>
            <sz val="9"/>
            <color rgb="FF000000"/>
            <rFont val="Tahoma"/>
            <family val="2"/>
          </rPr>
          <t xml:space="preserve">Real temperature of NTC sensor,
(2 measurements are needed for R25 and Beta calculation - it is recommended to use temperatures with at least 60C difference, e.g. for 40C and for 100C)</t>
        </r>
      </text>
      <mc:AlternateContent>
        <mc:Choice Requires="v2">
          <commentPr autoFill="true" autoScale="false" colHidden="false" locked="false" rowHidden="false" textHAlign="justify" textVAlign="top">
            <anchor moveWithCells="false" sizeWithCells="false">
              <xdr:from>
                <xdr:col>2</xdr:col>
                <xdr:colOff>17</xdr:colOff>
                <xdr:row>3</xdr:row>
                <xdr:rowOff>12</xdr:rowOff>
              </xdr:from>
              <xdr:to>
                <xdr:col>7</xdr:col>
                <xdr:colOff>27</xdr:colOff>
                <xdr:row>8</xdr:row>
                <xdr:rowOff>9</xdr:rowOff>
              </xdr:to>
            </anchor>
          </commentPr>
        </mc:Choice>
        <mc:Fallback/>
      </mc:AlternateContent>
    </comment>
    <comment ref="B9" authorId="0">
      <text>
        <r>
          <rPr>
            <sz val="9"/>
            <color rgb="FF000000"/>
            <rFont val="Tahoma"/>
            <family val="2"/>
          </rPr>
          <t xml:space="preserve">Real temperature [C] of the sensor.</t>
        </r>
      </text>
      <mc:AlternateContent>
        <mc:Choice Requires="v2">
          <commentPr autoFill="true" autoScale="false" colHidden="false" locked="false" rowHidden="false" textHAlign="justify" textVAlign="top">
            <anchor moveWithCells="false" sizeWithCells="false">
              <xdr:from>
                <xdr:col>2</xdr:col>
                <xdr:colOff>40</xdr:colOff>
                <xdr:row>6</xdr:row>
                <xdr:rowOff>12</xdr:rowOff>
              </xdr:from>
              <xdr:to>
                <xdr:col>5</xdr:col>
                <xdr:colOff>72</xdr:colOff>
                <xdr:row>8</xdr:row>
                <xdr:rowOff>10</xdr:rowOff>
              </xdr:to>
            </anchor>
          </commentPr>
        </mc:Choice>
        <mc:Fallback/>
      </mc:AlternateContent>
    </comment>
    <comment ref="C4" authorId="0">
      <text>
        <r>
          <rPr>
            <sz val="9"/>
            <color rgb="FF000000"/>
            <rFont val="Tahoma"/>
            <family val="2"/>
          </rPr>
          <t xml:space="preserve">Resistance of NTC sensor at current temperature  
</t>
        </r>
      </text>
      <mc:AlternateContent>
        <mc:Choice Requires="v2">
          <commentPr autoFill="true" autoScale="false" colHidden="false" locked="false" rowHidden="false" textHAlign="justify" textVAlign="top">
            <anchor moveWithCells="false" sizeWithCells="false">
              <xdr:from>
                <xdr:col>3</xdr:col>
                <xdr:colOff>17</xdr:colOff>
                <xdr:row>3</xdr:row>
                <xdr:rowOff>12</xdr:rowOff>
              </xdr:from>
              <xdr:to>
                <xdr:col>6</xdr:col>
                <xdr:colOff>30</xdr:colOff>
                <xdr:row>6</xdr:row>
                <xdr:rowOff>9</xdr:rowOff>
              </xdr:to>
            </anchor>
          </commentPr>
        </mc:Choice>
        <mc:Fallback/>
      </mc:AlternateContent>
    </comment>
    <comment ref="C9" authorId="0">
      <text>
        <r>
          <rPr>
            <sz val="9"/>
            <color rgb="FF000000"/>
            <rFont val="Tahoma"/>
            <family val="2"/>
          </rPr>
          <t xml:space="preserve">Resistance of the sensor at the current temperature.
If you do not have resistance but have voltage levels than use NTC (U) sheet instead.
</t>
        </r>
      </text>
      <mc:AlternateContent>
        <mc:Choice Requires="v2">
          <commentPr autoFill="true" autoScale="false" colHidden="false" locked="false" rowHidden="false" textHAlign="justify" textVAlign="top">
            <anchor moveWithCells="false" sizeWithCells="false">
              <xdr:from>
                <xdr:col>3</xdr:col>
                <xdr:colOff>41</xdr:colOff>
                <xdr:row>6</xdr:row>
                <xdr:rowOff>12</xdr:rowOff>
              </xdr:from>
              <xdr:to>
                <xdr:col>8</xdr:col>
                <xdr:colOff>15</xdr:colOff>
                <xdr:row>12</xdr:row>
                <xdr:rowOff>2</xdr:rowOff>
              </xdr:to>
            </anchor>
          </commentPr>
        </mc:Choice>
        <mc:Fallback/>
      </mc:AlternateContent>
    </comment>
    <comment ref="D4" authorId="0">
      <text>
        <r>
          <rPr>
            <sz val="9"/>
            <color rgb="FF000000"/>
            <rFont val="Tahoma"/>
            <family val="2"/>
          </rPr>
          <t xml:space="preserve">Calculated voltage level at the current temperature. This value can is calculated from resistance, Rpullup and VREF values (see below).</t>
        </r>
      </text>
      <mc:AlternateContent>
        <mc:Choice Requires="v2">
          <commentPr autoFill="true" autoScale="false" colHidden="false" locked="false" rowHidden="false" textHAlign="justify" textVAlign="top">
            <anchor moveWithCells="false" sizeWithCells="false">
              <xdr:from>
                <xdr:col>4</xdr:col>
                <xdr:colOff>17</xdr:colOff>
                <xdr:row>3</xdr:row>
                <xdr:rowOff>12</xdr:rowOff>
              </xdr:from>
              <xdr:to>
                <xdr:col>9</xdr:col>
                <xdr:colOff>34</xdr:colOff>
                <xdr:row>6</xdr:row>
                <xdr:rowOff>17</xdr:rowOff>
              </xdr:to>
            </anchor>
          </commentPr>
        </mc:Choice>
        <mc:Fallback/>
      </mc:AlternateContent>
    </comment>
    <comment ref="D9" authorId="0">
      <text>
        <r>
          <rPr>
            <sz val="9"/>
            <color rgb="FF000000"/>
            <rFont val="Tahoma"/>
            <family val="2"/>
          </rPr>
          <t xml:space="preserve">Voltage level at the current temperature. This value is calculated from resistance, Rpullup and VREF values (see below).
If you have voltage levels table than use NTC (U) sheet instead.</t>
        </r>
      </text>
      <mc:AlternateContent>
        <mc:Choice Requires="v2">
          <commentPr autoFill="true" autoScale="false" colHidden="false" locked="false" rowHidden="false" textHAlign="justify" textVAlign="top">
            <anchor moveWithCells="false" sizeWithCells="false">
              <xdr:from>
                <xdr:col>5</xdr:col>
                <xdr:colOff>29</xdr:colOff>
                <xdr:row>6</xdr:row>
                <xdr:rowOff>12</xdr:rowOff>
              </xdr:from>
              <xdr:to>
                <xdr:col>9</xdr:col>
                <xdr:colOff>72</xdr:colOff>
                <xdr:row>11</xdr:row>
                <xdr:rowOff>5</xdr:rowOff>
              </xdr:to>
            </anchor>
          </commentPr>
        </mc:Choice>
        <mc:Fallback/>
      </mc:AlternateContent>
    </comment>
    <comment ref="F9" authorId="0">
      <text>
        <r>
          <rPr>
            <sz val="9"/>
            <color rgb="FF000000"/>
            <rFont val="Tahoma"/>
            <family val="2"/>
          </rPr>
          <t xml:space="preserve">Calculated temperature [C] (with given R25 and beta parameters)
</t>
        </r>
      </text>
      <mc:AlternateContent>
        <mc:Choice Requires="v2">
          <commentPr autoFill="true" autoScale="false" colHidden="false" locked="false" rowHidden="false" textHAlign="justify" textVAlign="top">
            <anchor moveWithCells="false" sizeWithCells="false">
              <xdr:from>
                <xdr:col>6</xdr:col>
                <xdr:colOff>16</xdr:colOff>
                <xdr:row>9</xdr:row>
                <xdr:rowOff>2</xdr:rowOff>
              </xdr:from>
              <xdr:to>
                <xdr:col>8</xdr:col>
                <xdr:colOff>64</xdr:colOff>
                <xdr:row>13</xdr:row>
                <xdr:rowOff>6</xdr:rowOff>
              </xdr:to>
            </anchor>
          </commentPr>
        </mc:Choice>
        <mc:Fallback/>
      </mc:AlternateContent>
    </comment>
    <comment ref="G9" authorId="0">
      <text>
        <r>
          <rPr>
            <sz val="9"/>
            <color rgb="FF000000"/>
            <rFont val="Tahoma"/>
            <family val="2"/>
          </rPr>
          <t xml:space="preserve">Tempertature error [C] between real temperature and calculated temperature.
Green - excellent! (+/- 1C)
Yellow - not bad (+/- 2C)
Red - not accurate
</t>
        </r>
      </text>
      <mc:AlternateContent>
        <mc:Choice Requires="v2">
          <commentPr autoFill="true" autoScale="false" colHidden="false" locked="false" rowHidden="false" textHAlign="justify" textVAlign="top">
            <anchor moveWithCells="false" sizeWithCells="false">
              <xdr:from>
                <xdr:col>7</xdr:col>
                <xdr:colOff>16</xdr:colOff>
                <xdr:row>9</xdr:row>
                <xdr:rowOff>2</xdr:rowOff>
              </xdr:from>
              <xdr:to>
                <xdr:col>11</xdr:col>
                <xdr:colOff>40</xdr:colOff>
                <xdr:row>15</xdr:row>
                <xdr:rowOff>1</xdr:rowOff>
              </xdr:to>
            </anchor>
          </commentPr>
        </mc:Choice>
        <mc:Fallback/>
      </mc:AlternateContent>
    </comment>
    <comment ref="I10" authorId="0">
      <text>
        <r>
          <rPr>
            <sz val="9"/>
            <color rgb="FF000000"/>
            <rFont val="Tahoma"/>
            <family val="2"/>
          </rPr>
          <t xml:space="preserve">You can adjust these values to get equal temperatures (real and calculated). Both charts should be equal in interested range.</t>
        </r>
      </text>
      <mc:AlternateContent>
        <mc:Choice Requires="v2">
          <commentPr autoFill="true" autoScale="false" colHidden="false" locked="false" rowHidden="false" textHAlign="justify" textVAlign="top">
            <anchor moveWithCells="false" sizeWithCells="false">
              <xdr:from>
                <xdr:col>9</xdr:col>
                <xdr:colOff>62</xdr:colOff>
                <xdr:row>6</xdr:row>
                <xdr:rowOff>14</xdr:rowOff>
              </xdr:from>
              <xdr:to>
                <xdr:col>14</xdr:col>
                <xdr:colOff>49</xdr:colOff>
                <xdr:row>9</xdr:row>
                <xdr:rowOff>0</xdr:rowOff>
              </xdr:to>
            </anchor>
          </commentPr>
        </mc:Choice>
        <mc:Fallback/>
      </mc:AlternateContent>
    </comment>
    <comment ref="J10" authorId="0">
      <text>
        <r>
          <rPr>
            <sz val="9"/>
            <color rgb="FF000000"/>
            <rFont val="Tahoma"/>
            <family val="2"/>
          </rPr>
          <t xml:space="preserve">You can adjust these values to get equal temperatures (real and calculated). Both charts should be equal in interested range.</t>
        </r>
      </text>
      <mc:AlternateContent>
        <mc:Choice Requires="v2">
          <commentPr autoFill="true" autoScale="false" colHidden="false" locked="false" rowHidden="false" textHAlign="justify" textVAlign="top">
            <anchor moveWithCells="false" sizeWithCells="false">
              <xdr:from>
                <xdr:col>10</xdr:col>
                <xdr:colOff>9</xdr:colOff>
                <xdr:row>6</xdr:row>
                <xdr:rowOff>14</xdr:rowOff>
              </xdr:from>
              <xdr:to>
                <xdr:col>14</xdr:col>
                <xdr:colOff>32</xdr:colOff>
                <xdr:row>9</xdr:row>
                <xdr:rowOff>16</xdr:rowOff>
              </xdr:to>
            </anchor>
          </commentPr>
        </mc:Choice>
        <mc:Fallback/>
      </mc:AlternateContent>
    </comment>
  </commentList>
</comments>
</file>

<file path=xl/comments3.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 </author>
  </authors>
  <commentList>
    <comment ref="B4" authorId="0">
      <text>
        <r>
          <rPr>
            <sz val="9"/>
            <color rgb="FF000000"/>
            <rFont val="Tahoma"/>
            <family val="2"/>
          </rPr>
          <t xml:space="preserve">Real temperature of NTC sensor,
(2 measurements are needed for R25 and Beta calculation - it is recommended to use temperatures with at least 60C difference, e.g. for 40C and for 100C)</t>
        </r>
      </text>
      <mc:AlternateContent>
        <mc:Choice Requires="v2">
          <commentPr autoFill="true" autoScale="false" colHidden="false" locked="false" rowHidden="false" textHAlign="justify" textVAlign="top">
            <anchor moveWithCells="false" sizeWithCells="false">
              <xdr:from>
                <xdr:col>2</xdr:col>
                <xdr:colOff>17</xdr:colOff>
                <xdr:row>-1</xdr:row>
                <xdr:rowOff>0</xdr:rowOff>
              </xdr:from>
              <xdr:to>
                <xdr:col>7</xdr:col>
                <xdr:colOff>27</xdr:colOff>
                <xdr:row>0</xdr:row>
                <xdr:rowOff>0</xdr:rowOff>
              </xdr:to>
            </anchor>
          </commentPr>
        </mc:Choice>
        <mc:Fallback/>
      </mc:AlternateContent>
    </comment>
    <comment ref="B9" authorId="0">
      <text>
        <r>
          <rPr>
            <sz val="9"/>
            <color rgb="FF000000"/>
            <rFont val="Tahoma"/>
            <family val="2"/>
          </rPr>
          <t xml:space="preserve">Real temperature [C] of the sensor.</t>
        </r>
      </text>
      <mc:AlternateContent>
        <mc:Choice Requires="v2">
          <commentPr autoFill="true" autoScale="false" colHidden="false" locked="false" rowHidden="false" textHAlign="justify" textVAlign="top">
            <anchor moveWithCells="false" sizeWithCells="false">
              <xdr:from>
                <xdr:col>2</xdr:col>
                <xdr:colOff>40</xdr:colOff>
                <xdr:row>-1</xdr:row>
                <xdr:rowOff>0</xdr:rowOff>
              </xdr:from>
              <xdr:to>
                <xdr:col>5</xdr:col>
                <xdr:colOff>72</xdr:colOff>
                <xdr:row>0</xdr:row>
                <xdr:rowOff>0</xdr:rowOff>
              </xdr:to>
            </anchor>
          </commentPr>
        </mc:Choice>
        <mc:Fallback/>
      </mc:AlternateContent>
    </comment>
    <comment ref="B34" authorId="0">
      <text>
        <r>
          <rPr>
            <b val="true"/>
            <sz val="9"/>
            <color rgb="FF000000"/>
            <rFont val="Tahoma"/>
            <family val="2"/>
          </rPr>
          <t xml:space="preserve">Please note!</t>
        </r>
        <r>
          <rPr>
            <sz val="9"/>
            <color rgb="FF000000"/>
            <rFont val="Tahoma"/>
            <family val="0"/>
          </rPr>
          <t xml:space="preserve"> 
If you have voltage output characteristics from ECU than you should enter VREF for ECU (5.0V usually). If you have voltage output characteristics from UTCOMP than you should enter VREF for UTCOMP.
</t>
        </r>
      </text>
      <mc:AlternateContent>
        <mc:Choice Requires="v2">
          <commentPr autoFill="true" autoScale="false" colHidden="false" locked="false" rowHidden="false" textHAlign="justify" textVAlign="top">
            <anchor moveWithCells="false" sizeWithCells="false">
              <xdr:from>
                <xdr:col>2</xdr:col>
                <xdr:colOff>17</xdr:colOff>
                <xdr:row>-1</xdr:row>
                <xdr:rowOff>0</xdr:rowOff>
              </xdr:from>
              <xdr:to>
                <xdr:col>13</xdr:col>
                <xdr:colOff>52</xdr:colOff>
                <xdr:row>0</xdr:row>
                <xdr:rowOff>0</xdr:rowOff>
              </xdr:to>
            </anchor>
          </commentPr>
        </mc:Choice>
        <mc:Fallback/>
      </mc:AlternateContent>
    </comment>
    <comment ref="C4" authorId="0">
      <text>
        <r>
          <rPr>
            <sz val="9"/>
            <color rgb="FF000000"/>
            <rFont val="Tahoma"/>
            <family val="2"/>
          </rPr>
          <t xml:space="preserve">Calculated resistance of NTC sensor at current temperature  
If you have already resistance table than please use NTC (R) sheet instead.
</t>
        </r>
      </text>
      <mc:AlternateContent>
        <mc:Choice Requires="v2">
          <commentPr autoFill="true" autoScale="false" colHidden="false" locked="false" rowHidden="false" textHAlign="justify" textVAlign="top">
            <anchor moveWithCells="false" sizeWithCells="false">
              <xdr:from>
                <xdr:col>3</xdr:col>
                <xdr:colOff>17</xdr:colOff>
                <xdr:row>-1</xdr:row>
                <xdr:rowOff>0</xdr:rowOff>
              </xdr:from>
              <xdr:to>
                <xdr:col>7</xdr:col>
                <xdr:colOff>22</xdr:colOff>
                <xdr:row>0</xdr:row>
                <xdr:rowOff>0</xdr:rowOff>
              </xdr:to>
            </anchor>
          </commentPr>
        </mc:Choice>
        <mc:Fallback/>
      </mc:AlternateContent>
    </comment>
    <comment ref="C9" authorId="0">
      <text>
        <r>
          <rPr>
            <sz val="9"/>
            <color rgb="FF000000"/>
            <rFont val="Tahoma"/>
            <family val="2"/>
          </rPr>
          <t xml:space="preserve">Calculated resistance of the sensor at the current temperature.
If you have already resistance table than please use NTC (R) sheet instead.
</t>
        </r>
      </text>
      <mc:AlternateContent>
        <mc:Choice Requires="v2">
          <commentPr autoFill="true" autoScale="false" colHidden="false" locked="false" rowHidden="false" textHAlign="justify" textVAlign="top">
            <anchor moveWithCells="false" sizeWithCells="false">
              <xdr:from>
                <xdr:col>3</xdr:col>
                <xdr:colOff>41</xdr:colOff>
                <xdr:row>-1</xdr:row>
                <xdr:rowOff>0</xdr:rowOff>
              </xdr:from>
              <xdr:to>
                <xdr:col>8</xdr:col>
                <xdr:colOff>15</xdr:colOff>
                <xdr:row>0</xdr:row>
                <xdr:rowOff>0</xdr:rowOff>
              </xdr:to>
            </anchor>
          </commentPr>
        </mc:Choice>
        <mc:Fallback/>
      </mc:AlternateContent>
    </comment>
    <comment ref="D4" authorId="0">
      <text>
        <r>
          <rPr>
            <sz val="9"/>
            <color rgb="FF000000"/>
            <rFont val="Tahoma"/>
            <family val="2"/>
          </rPr>
          <t xml:space="preserve">Voltage level at the current temperature. 
Please remember to enter Rpullup and VREF values below for which voltage levels where measured.</t>
        </r>
      </text>
      <mc:AlternateContent>
        <mc:Choice Requires="v2">
          <commentPr autoFill="true" autoScale="false" colHidden="false" locked="false" rowHidden="false" textHAlign="justify" textVAlign="top">
            <anchor moveWithCells="false" sizeWithCells="false">
              <xdr:from>
                <xdr:col>4</xdr:col>
                <xdr:colOff>17</xdr:colOff>
                <xdr:row>-1</xdr:row>
                <xdr:rowOff>0</xdr:rowOff>
              </xdr:from>
              <xdr:to>
                <xdr:col>9</xdr:col>
                <xdr:colOff>34</xdr:colOff>
                <xdr:row>0</xdr:row>
                <xdr:rowOff>0</xdr:rowOff>
              </xdr:to>
            </anchor>
          </commentPr>
        </mc:Choice>
        <mc:Fallback/>
      </mc:AlternateContent>
    </comment>
    <comment ref="D9" authorId="0">
      <text>
        <r>
          <rPr>
            <sz val="9"/>
            <color rgb="FF000000"/>
            <rFont val="Tahoma"/>
            <family val="2"/>
          </rPr>
          <t xml:space="preserve">Voltage level at the current temperature. 
Please remember to enter Rpullup and VREF values below for which voltage levels where measured.</t>
        </r>
      </text>
      <mc:AlternateContent>
        <mc:Choice Requires="v2">
          <commentPr autoFill="true" autoScale="false" colHidden="false" locked="false" rowHidden="false" textHAlign="justify" textVAlign="top">
            <anchor moveWithCells="false" sizeWithCells="false">
              <xdr:from>
                <xdr:col>5</xdr:col>
                <xdr:colOff>29</xdr:colOff>
                <xdr:row>-1</xdr:row>
                <xdr:rowOff>0</xdr:rowOff>
              </xdr:from>
              <xdr:to>
                <xdr:col>9</xdr:col>
                <xdr:colOff>72</xdr:colOff>
                <xdr:row>0</xdr:row>
                <xdr:rowOff>0</xdr:rowOff>
              </xdr:to>
            </anchor>
          </commentPr>
        </mc:Choice>
        <mc:Fallback/>
      </mc:AlternateContent>
    </comment>
    <comment ref="F9" authorId="0">
      <text>
        <r>
          <rPr>
            <sz val="9"/>
            <color rgb="FF000000"/>
            <rFont val="Tahoma"/>
            <family val="2"/>
          </rPr>
          <t xml:space="preserve">Calculated temperature [C] (with given R25 and beta parameters)
</t>
        </r>
      </text>
      <mc:AlternateContent>
        <mc:Choice Requires="v2">
          <commentPr autoFill="true" autoScale="false" colHidden="false" locked="false" rowHidden="false" textHAlign="justify" textVAlign="top">
            <anchor moveWithCells="false" sizeWithCells="false">
              <xdr:from>
                <xdr:col>6</xdr:col>
                <xdr:colOff>16</xdr:colOff>
                <xdr:row>-1</xdr:row>
                <xdr:rowOff>0</xdr:rowOff>
              </xdr:from>
              <xdr:to>
                <xdr:col>8</xdr:col>
                <xdr:colOff>64</xdr:colOff>
                <xdr:row>0</xdr:row>
                <xdr:rowOff>0</xdr:rowOff>
              </xdr:to>
            </anchor>
          </commentPr>
        </mc:Choice>
        <mc:Fallback/>
      </mc:AlternateContent>
    </comment>
    <comment ref="G9" authorId="0">
      <text>
        <r>
          <rPr>
            <sz val="9"/>
            <color rgb="FF000000"/>
            <rFont val="Tahoma"/>
            <family val="2"/>
          </rPr>
          <t xml:space="preserve">Tempertature error [C] between real temperature and calculated temperature.
Green - excellent! (+/- 1C)
Yellow - not bad (+/- 2C)
Red - not accurate
</t>
        </r>
      </text>
      <mc:AlternateContent>
        <mc:Choice Requires="v2">
          <commentPr autoFill="true" autoScale="false" colHidden="false" locked="false" rowHidden="false" textHAlign="justify" textVAlign="top">
            <anchor moveWithCells="false" sizeWithCells="false">
              <xdr:from>
                <xdr:col>7</xdr:col>
                <xdr:colOff>16</xdr:colOff>
                <xdr:row>-1</xdr:row>
                <xdr:rowOff>0</xdr:rowOff>
              </xdr:from>
              <xdr:to>
                <xdr:col>11</xdr:col>
                <xdr:colOff>40</xdr:colOff>
                <xdr:row>0</xdr:row>
                <xdr:rowOff>0</xdr:rowOff>
              </xdr:to>
            </anchor>
          </commentPr>
        </mc:Choice>
        <mc:Fallback/>
      </mc:AlternateContent>
    </comment>
    <comment ref="I10" authorId="0">
      <text>
        <r>
          <rPr>
            <sz val="9"/>
            <color rgb="FF000000"/>
            <rFont val="Tahoma"/>
            <family val="2"/>
          </rPr>
          <t xml:space="preserve">You can adjust these values to get equal temperatures (real and calculated). Both charts should be equal in interested range.</t>
        </r>
      </text>
      <mc:AlternateContent>
        <mc:Choice Requires="v2">
          <commentPr autoFill="true" autoScale="false" colHidden="false" locked="false" rowHidden="false" textHAlign="justify" textVAlign="top">
            <anchor moveWithCells="false" sizeWithCells="false">
              <xdr:from>
                <xdr:col>9</xdr:col>
                <xdr:colOff>62</xdr:colOff>
                <xdr:row>-1</xdr:row>
                <xdr:rowOff>0</xdr:rowOff>
              </xdr:from>
              <xdr:to>
                <xdr:col>14</xdr:col>
                <xdr:colOff>49</xdr:colOff>
                <xdr:row>0</xdr:row>
                <xdr:rowOff>0</xdr:rowOff>
              </xdr:to>
            </anchor>
          </commentPr>
        </mc:Choice>
        <mc:Fallback/>
      </mc:AlternateContent>
    </comment>
    <comment ref="J10" authorId="0">
      <text>
        <r>
          <rPr>
            <sz val="9"/>
            <color rgb="FF000000"/>
            <rFont val="Tahoma"/>
            <family val="2"/>
          </rPr>
          <t xml:space="preserve">You can adjust these values to get equal temperatures (real and calculated). Both charts should be equal in interested range.</t>
        </r>
      </text>
      <mc:AlternateContent>
        <mc:Choice Requires="v2">
          <commentPr autoFill="true" autoScale="false" colHidden="false" locked="false" rowHidden="false" textHAlign="justify" textVAlign="top">
            <anchor moveWithCells="false" sizeWithCells="false">
              <xdr:from>
                <xdr:col>10</xdr:col>
                <xdr:colOff>9</xdr:colOff>
                <xdr:row>-1</xdr:row>
                <xdr:rowOff>0</xdr:rowOff>
              </xdr:from>
              <xdr:to>
                <xdr:col>14</xdr:col>
                <xdr:colOff>32</xdr:colOff>
                <xdr:row>0</xdr:row>
                <xdr:rowOff>0</xdr:rowOff>
              </xdr:to>
            </anchor>
          </commentPr>
        </mc:Choice>
        <mc:Fallback/>
      </mc:AlternateContent>
    </comment>
  </commentList>
</comments>
</file>

<file path=xl/comments4.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 </author>
  </authors>
  <commentList>
    <comment ref="B3" authorId="0">
      <text>
        <r>
          <rPr>
            <sz val="9"/>
            <color rgb="FF000000"/>
            <rFont val="Tahoma"/>
            <family val="2"/>
          </rPr>
          <t xml:space="preserve">Voltage level at sensor</t>
        </r>
      </text>
      <mc:AlternateContent>
        <mc:Choice Requires="v2">
          <commentPr autoFill="true" autoScale="false" colHidden="false" locked="false" rowHidden="false" textHAlign="justify" textVAlign="top">
            <anchor moveWithCells="false" sizeWithCells="false">
              <xdr:from>
                <xdr:col>2</xdr:col>
                <xdr:colOff>17</xdr:colOff>
                <xdr:row>-1</xdr:row>
                <xdr:rowOff>0</xdr:rowOff>
              </xdr:from>
              <xdr:to>
                <xdr:col>5</xdr:col>
                <xdr:colOff>48</xdr:colOff>
                <xdr:row>0</xdr:row>
                <xdr:rowOff>0</xdr:rowOff>
              </xdr:to>
            </anchor>
          </commentPr>
        </mc:Choice>
        <mc:Fallback/>
      </mc:AlternateContent>
    </comment>
    <comment ref="C3" authorId="0">
      <text>
        <r>
          <rPr>
            <sz val="9"/>
            <color rgb="FF000000"/>
            <rFont val="Tahoma"/>
            <family val="2"/>
          </rPr>
          <t xml:space="preserve">Read value at the sensor (e.g. bar, afr, egt etc.)</t>
        </r>
      </text>
      <mc:AlternateContent>
        <mc:Choice Requires="v2">
          <commentPr autoFill="true" autoScale="false" colHidden="false" locked="false" rowHidden="false" textHAlign="justify" textVAlign="top">
            <anchor moveWithCells="false" sizeWithCells="false">
              <xdr:from>
                <xdr:col>3</xdr:col>
                <xdr:colOff>17</xdr:colOff>
                <xdr:row>-1</xdr:row>
                <xdr:rowOff>0</xdr:rowOff>
              </xdr:from>
              <xdr:to>
                <xdr:col>10</xdr:col>
                <xdr:colOff>7</xdr:colOff>
                <xdr:row>0</xdr:row>
                <xdr:rowOff>0</xdr:rowOff>
              </xdr:to>
            </anchor>
          </commentPr>
        </mc:Choice>
        <mc:Fallback/>
      </mc:AlternateContent>
    </comment>
  </commentList>
</comments>
</file>

<file path=xl/comments5.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 </author>
  </authors>
  <commentList>
    <comment ref="B6" authorId="0">
      <text>
        <r>
          <rPr>
            <sz val="9"/>
            <color rgb="FF000000"/>
            <rFont val="Tahoma"/>
            <family val="2"/>
          </rPr>
          <t xml:space="preserve">Voltage level at sensor</t>
        </r>
      </text>
      <mc:AlternateContent>
        <mc:Choice Requires="v2">
          <commentPr autoFill="true" autoScale="false" colHidden="false" locked="false" rowHidden="false" textHAlign="justify" textVAlign="top">
            <anchor moveWithCells="false" sizeWithCells="false">
              <xdr:from>
                <xdr:col>0</xdr:col>
                <xdr:colOff>116</xdr:colOff>
                <xdr:row>-1</xdr:row>
                <xdr:rowOff>0</xdr:rowOff>
              </xdr:from>
              <xdr:to>
                <xdr:col>3</xdr:col>
                <xdr:colOff>42</xdr:colOff>
                <xdr:row>0</xdr:row>
                <xdr:rowOff>0</xdr:rowOff>
              </xdr:to>
            </anchor>
          </commentPr>
        </mc:Choice>
        <mc:Fallback/>
      </mc:AlternateContent>
    </comment>
    <comment ref="C6" authorId="0">
      <text>
        <r>
          <rPr>
            <sz val="9"/>
            <color rgb="FF000000"/>
            <rFont val="Tahoma"/>
            <family val="2"/>
          </rPr>
          <t xml:space="preserve">Read value at the sensor (e.g. bar, afr, egt etc.)</t>
        </r>
      </text>
      <mc:AlternateContent>
        <mc:Choice Requires="v2">
          <commentPr autoFill="true" autoScale="false" colHidden="false" locked="false" rowHidden="false" textHAlign="justify" textVAlign="top">
            <anchor moveWithCells="false" sizeWithCells="false">
              <xdr:from>
                <xdr:col>1</xdr:col>
                <xdr:colOff>52</xdr:colOff>
                <xdr:row>-1</xdr:row>
                <xdr:rowOff>0</xdr:rowOff>
              </xdr:from>
              <xdr:to>
                <xdr:col>8</xdr:col>
                <xdr:colOff>33</xdr:colOff>
                <xdr:row>0</xdr:row>
                <xdr:rowOff>0</xdr:rowOff>
              </xdr:to>
            </anchor>
          </commentPr>
        </mc:Choice>
        <mc:Fallback/>
      </mc:AlternateContent>
    </comment>
    <comment ref="D6" authorId="0">
      <text>
        <r>
          <rPr>
            <sz val="9"/>
            <color rgb="FF000000"/>
            <rFont val="Tahoma"/>
            <family val="2"/>
          </rPr>
          <t xml:space="preserve">Calculated voltage value from resistance, Rpullup and VREF. You can also enter this value directly if you know voltage level at the sensor.</t>
        </r>
      </text>
      <mc:AlternateContent>
        <mc:Choice Requires="v2">
          <commentPr autoFill="true" autoScale="false" colHidden="false" locked="false" rowHidden="false" textHAlign="justify" textVAlign="top">
            <anchor moveWithCells="false" sizeWithCells="false">
              <xdr:from>
                <xdr:col>4</xdr:col>
                <xdr:colOff>8</xdr:colOff>
                <xdr:row>-1</xdr:row>
                <xdr:rowOff>0</xdr:rowOff>
              </xdr:from>
              <xdr:to>
                <xdr:col>12</xdr:col>
                <xdr:colOff>19</xdr:colOff>
                <xdr:row>0</xdr:row>
                <xdr:rowOff>0</xdr:rowOff>
              </xdr:to>
            </anchor>
          </commentPr>
        </mc:Choice>
        <mc:Fallback/>
      </mc:AlternateContent>
    </comment>
  </commentList>
</comments>
</file>

<file path=xl/sharedStrings.xml><?xml version="1.0" encoding="utf-8"?>
<sst xmlns="http://schemas.openxmlformats.org/spreadsheetml/2006/main" count="62" uniqueCount="27">
  <si>
    <t xml:space="preserve">1. NTC (R) - calibration for NTC temperature sensors where resistance is known</t>
  </si>
  <si>
    <t xml:space="preserve">2. NTC (U) - calibration for NTC temperature sensors where voltage is known</t>
  </si>
  <si>
    <t xml:space="preserve">3. AdcX - calibration for linear voltage sensors (0-5V) connected to AdcX inputs</t>
  </si>
  <si>
    <t xml:space="preserve">4. AdcVccX - calibration for linear resistance sensors connected to AdcVccX inputs</t>
  </si>
  <si>
    <r>
      <rPr>
        <sz val="11"/>
        <color rgb="FF000000"/>
        <rFont val="Calibri"/>
        <family val="2"/>
      </rPr>
      <t xml:space="preserve">More information and latest excel can be found at </t>
    </r>
    <r>
      <rPr>
        <b val="true"/>
        <sz val="11"/>
        <color rgb="FF000000"/>
        <rFont val="Calibri"/>
        <family val="2"/>
      </rPr>
      <t xml:space="preserve">forum.reveltronics.com</t>
    </r>
    <r>
      <rPr>
        <sz val="11"/>
        <color rgb="FF000000"/>
        <rFont val="Calibri"/>
        <family val="2"/>
      </rPr>
      <t xml:space="preserve"> (Category UTCOMP -&gt; Tutorials)</t>
    </r>
  </si>
  <si>
    <t xml:space="preserve">Calculator for NTC sensor parameters</t>
  </si>
  <si>
    <t xml:space="preserve">T [C]</t>
  </si>
  <si>
    <t xml:space="preserve">R [ohm]</t>
  </si>
  <si>
    <t xml:space="preserve">U [ V ]</t>
  </si>
  <si>
    <t xml:space="preserve">R(25C) [ohm]</t>
  </si>
  <si>
    <r>
      <rPr>
        <b val="true"/>
        <sz val="10"/>
        <color rgb="FFF2F2F2"/>
        <rFont val="Symbol"/>
        <family val="1"/>
        <charset val="2"/>
      </rPr>
      <t xml:space="preserve">b</t>
    </r>
    <r>
      <rPr>
        <b val="true"/>
        <sz val="10"/>
        <color rgb="FFF2F2F2"/>
        <rFont val="Arial CE"/>
        <family val="0"/>
      </rPr>
      <t xml:space="preserve"> (B25/100) [K]</t>
    </r>
  </si>
  <si>
    <t xml:space="preserve"> Calculated parameters (enter it in UTCOMP NTC settings)</t>
  </si>
  <si>
    <t xml:space="preserve">Compare real and calculated temperature for given parameters</t>
  </si>
  <si>
    <t xml:space="preserve">Tcalc [C]</t>
  </si>
  <si>
    <t xml:space="preserve">Terr [C]</t>
  </si>
  <si>
    <t xml:space="preserve">Adjust these values to get similar charts in interested range.</t>
  </si>
  <si>
    <t xml:space="preserve">Rpullup [ohm]</t>
  </si>
  <si>
    <t xml:space="preserve">Pullup resistor (in UTCOMP-3 and UTCOMP-PRO = 1000 ohm)</t>
  </si>
  <si>
    <t xml:space="preserve">VREF [V]</t>
  </si>
  <si>
    <t xml:space="preserve">Voltage reference (usually 5.2V or 5.4V - you can read it in "readings" tab in UTCOMP app) </t>
  </si>
  <si>
    <t xml:space="preserve">U [V]</t>
  </si>
  <si>
    <t xml:space="preserve">VAL</t>
  </si>
  <si>
    <t xml:space="preserve">a=</t>
  </si>
  <si>
    <t xml:space="preserve">b=</t>
  </si>
  <si>
    <t xml:space="preserve">(1)</t>
  </si>
  <si>
    <t xml:space="preserve">(2)</t>
  </si>
  <si>
    <t xml:space="preserve">Ucalc [V]</t>
  </si>
</sst>
</file>

<file path=xl/styles.xml><?xml version="1.0" encoding="utf-8"?>
<styleSheet xmlns="http://schemas.openxmlformats.org/spreadsheetml/2006/main">
  <numFmts count="8">
    <numFmt numFmtId="164" formatCode="General"/>
    <numFmt numFmtId="165" formatCode="[$$-409]#,##0.00;[RED]\-[$$-409]#,##0.00"/>
    <numFmt numFmtId="166" formatCode="General"/>
    <numFmt numFmtId="167" formatCode="0.0"/>
    <numFmt numFmtId="168" formatCode="0.00"/>
    <numFmt numFmtId="169" formatCode="0"/>
    <numFmt numFmtId="170" formatCode="0.000"/>
    <numFmt numFmtId="171" formatCode="@"/>
  </numFmts>
  <fonts count="28">
    <font>
      <sz val="10"/>
      <name val="Arial"/>
      <family val="2"/>
    </font>
    <font>
      <sz val="10"/>
      <name val="Arial"/>
      <family val="0"/>
    </font>
    <font>
      <sz val="10"/>
      <name val="Arial"/>
      <family val="0"/>
    </font>
    <font>
      <sz val="10"/>
      <name val="Arial"/>
      <family val="0"/>
    </font>
    <font>
      <u val="single"/>
      <sz val="10"/>
      <name val="Arial"/>
      <family val="2"/>
    </font>
    <font>
      <sz val="10"/>
      <name val="Arial CE"/>
      <family val="0"/>
    </font>
    <font>
      <sz val="11"/>
      <color rgb="FF000000"/>
      <name val="Calibri"/>
      <family val="2"/>
    </font>
    <font>
      <sz val="12"/>
      <color rgb="FF0000FF"/>
      <name val="Calibri"/>
      <family val="2"/>
    </font>
    <font>
      <u val="single"/>
      <sz val="11"/>
      <color rgb="FF0563C1"/>
      <name val="Calibri"/>
      <family val="2"/>
    </font>
    <font>
      <sz val="12"/>
      <name val="Calibri"/>
      <family val="2"/>
    </font>
    <font>
      <b val="true"/>
      <sz val="11"/>
      <color rgb="FF000000"/>
      <name val="Calibri"/>
      <family val="2"/>
    </font>
    <font>
      <b val="true"/>
      <sz val="12"/>
      <color rgb="FF000000"/>
      <name val="Calibri"/>
      <family val="0"/>
    </font>
    <font>
      <sz val="12"/>
      <color rgb="FF000000"/>
      <name val="Calibri"/>
      <family val="0"/>
    </font>
    <font>
      <b val="true"/>
      <sz val="11"/>
      <color rgb="FF000000"/>
      <name val="Calibri"/>
      <family val="0"/>
    </font>
    <font>
      <sz val="11"/>
      <color rgb="FF000000"/>
      <name val="Calibri"/>
      <family val="0"/>
    </font>
    <font>
      <sz val="12"/>
      <name val="Arial CE"/>
      <family val="0"/>
    </font>
    <font>
      <b val="true"/>
      <sz val="10"/>
      <name val="Arial CE"/>
      <family val="0"/>
    </font>
    <font>
      <b val="true"/>
      <sz val="10"/>
      <color rgb="FFF2F2F2"/>
      <name val="Arial CE"/>
      <family val="0"/>
    </font>
    <font>
      <b val="true"/>
      <sz val="10"/>
      <color rgb="FFF2F2F2"/>
      <name val="Symbol"/>
      <family val="1"/>
      <charset val="2"/>
    </font>
    <font>
      <sz val="10"/>
      <color rgb="FFF2F2F2"/>
      <name val="Arial CE"/>
      <family val="0"/>
    </font>
    <font>
      <sz val="10"/>
      <color rgb="FFBFBFBF"/>
      <name val="Arial CE"/>
      <family val="0"/>
    </font>
    <font>
      <b val="true"/>
      <sz val="10"/>
      <name val="Arial CE"/>
      <family val="1"/>
      <charset val="2"/>
    </font>
    <font>
      <sz val="12"/>
      <color rgb="FFFF0000"/>
      <name val="Arial CE"/>
      <family val="0"/>
    </font>
    <font>
      <sz val="9"/>
      <color rgb="FF000000"/>
      <name val="Tahoma"/>
      <family val="2"/>
    </font>
    <font>
      <b val="true"/>
      <sz val="9"/>
      <color rgb="FF000000"/>
      <name val="Tahoma"/>
      <family val="2"/>
    </font>
    <font>
      <b val="true"/>
      <sz val="16"/>
      <color rgb="FF000000"/>
      <name val="Calibri"/>
      <family val="2"/>
    </font>
    <font>
      <sz val="9"/>
      <color rgb="FF000000"/>
      <name val="Calibri"/>
      <family val="2"/>
    </font>
    <font>
      <sz val="9"/>
      <color rgb="FF000000"/>
      <name val="Tahoma"/>
      <family val="0"/>
    </font>
  </fonts>
  <fills count="9">
    <fill>
      <patternFill patternType="none"/>
    </fill>
    <fill>
      <patternFill patternType="gray125"/>
    </fill>
    <fill>
      <patternFill patternType="solid">
        <fgColor rgb="FFDAE3F3"/>
        <bgColor rgb="FFD9D9D9"/>
      </patternFill>
    </fill>
    <fill>
      <patternFill patternType="solid">
        <fgColor rgb="FFFFE699"/>
        <bgColor rgb="FFFFF2CC"/>
      </patternFill>
    </fill>
    <fill>
      <patternFill patternType="solid">
        <fgColor rgb="FFBDD7EE"/>
        <bgColor rgb="FFD9D9D9"/>
      </patternFill>
    </fill>
    <fill>
      <patternFill patternType="solid">
        <fgColor rgb="FFFFFF00"/>
        <bgColor rgb="FFFFFF00"/>
      </patternFill>
    </fill>
    <fill>
      <patternFill patternType="solid">
        <fgColor rgb="FF000000"/>
        <bgColor rgb="FF003300"/>
      </patternFill>
    </fill>
    <fill>
      <patternFill patternType="solid">
        <fgColor rgb="FFFFFFFF"/>
        <bgColor rgb="FFF2F2F2"/>
      </patternFill>
    </fill>
    <fill>
      <patternFill patternType="solid">
        <fgColor rgb="FFF2F2F2"/>
        <bgColor rgb="FFFFFFFF"/>
      </patternFill>
    </fill>
  </fills>
  <borders count="26">
    <border diagonalUp="false" diagonalDown="false">
      <left/>
      <right/>
      <top/>
      <bottom/>
      <diagonal/>
    </border>
    <border diagonalUp="false" diagonalDown="false">
      <left style="thick"/>
      <right style="thick"/>
      <top style="thick"/>
      <bottom/>
      <diagonal/>
    </border>
    <border diagonalUp="false" diagonalDown="false">
      <left style="thick"/>
      <right style="thick"/>
      <top/>
      <bottom/>
      <diagonal/>
    </border>
    <border diagonalUp="false" diagonalDown="false">
      <left style="thick"/>
      <right style="thick"/>
      <top/>
      <bottom style="thick"/>
      <diagonal/>
    </border>
    <border diagonalUp="false" diagonalDown="false">
      <left style="thin"/>
      <right style="thin"/>
      <top style="thin"/>
      <bottom style="thin"/>
      <diagonal/>
    </border>
    <border diagonalUp="false" diagonalDown="false">
      <left style="thick"/>
      <right style="thick"/>
      <top style="thick"/>
      <bottom style="thick"/>
      <diagonal/>
    </border>
    <border diagonalUp="false" diagonalDown="false">
      <left style="thick"/>
      <right style="thin"/>
      <top/>
      <bottom style="thin"/>
      <diagonal/>
    </border>
    <border diagonalUp="false" diagonalDown="false">
      <left style="thin"/>
      <right style="thick"/>
      <top/>
      <bottom style="thin"/>
      <diagonal/>
    </border>
    <border diagonalUp="false" diagonalDown="false">
      <left/>
      <right style="hair"/>
      <top/>
      <bottom style="hair"/>
      <diagonal/>
    </border>
    <border diagonalUp="false" diagonalDown="false">
      <left style="thick"/>
      <right style="thin"/>
      <top style="thin"/>
      <bottom style="thin"/>
      <diagonal/>
    </border>
    <border diagonalUp="false" diagonalDown="false">
      <left style="thin"/>
      <right style="thick"/>
      <top style="thin"/>
      <bottom style="thin"/>
      <diagonal/>
    </border>
    <border diagonalUp="false" diagonalDown="false">
      <left/>
      <right style="hair"/>
      <top style="hair"/>
      <bottom style="hair"/>
      <diagonal/>
    </border>
    <border diagonalUp="false" diagonalDown="false">
      <left style="thick"/>
      <right style="thin"/>
      <top style="thin"/>
      <bottom style="thick"/>
      <diagonal/>
    </border>
    <border diagonalUp="false" diagonalDown="false">
      <left style="thin"/>
      <right style="thick"/>
      <top style="thin"/>
      <bottom style="thick"/>
      <diagonal/>
    </border>
    <border diagonalUp="false" diagonalDown="false">
      <left style="thick"/>
      <right style="thin"/>
      <top style="thick"/>
      <bottom style="thin"/>
      <diagonal/>
    </border>
    <border diagonalUp="false" diagonalDown="false">
      <left style="thin"/>
      <right style="thick"/>
      <top style="thick"/>
      <bottom style="thin"/>
      <diagonal/>
    </border>
    <border diagonalUp="false" diagonalDown="false">
      <left style="hair"/>
      <right style="hair"/>
      <top style="hair"/>
      <bottom style="hair"/>
      <diagonal/>
    </border>
    <border diagonalUp="false" diagonalDown="false">
      <left style="thick"/>
      <right style="thick"/>
      <top style="thick"/>
      <bottom style="thin"/>
      <diagonal/>
    </border>
    <border diagonalUp="false" diagonalDown="false">
      <left style="thick"/>
      <right style="thick"/>
      <top style="thin"/>
      <bottom style="thick"/>
      <diagonal/>
    </border>
    <border diagonalUp="false" diagonalDown="false">
      <left style="thick"/>
      <right/>
      <top style="thick"/>
      <bottom style="thin"/>
      <diagonal/>
    </border>
    <border diagonalUp="false" diagonalDown="false">
      <left/>
      <right style="thick"/>
      <top style="thick"/>
      <bottom style="thin"/>
      <diagonal/>
    </border>
    <border diagonalUp="false" diagonalDown="false">
      <left style="thick"/>
      <right/>
      <top style="thin"/>
      <bottom style="thin"/>
      <diagonal/>
    </border>
    <border diagonalUp="false" diagonalDown="false">
      <left style="thick"/>
      <right style="thick"/>
      <top style="thin"/>
      <bottom style="thin"/>
      <diagonal/>
    </border>
    <border diagonalUp="false" diagonalDown="false">
      <left/>
      <right style="thick"/>
      <top style="thin"/>
      <bottom style="thin"/>
      <diagonal/>
    </border>
    <border diagonalUp="false" diagonalDown="false">
      <left style="thick"/>
      <right/>
      <top style="thin"/>
      <bottom style="thick"/>
      <diagonal/>
    </border>
    <border diagonalUp="false" diagonalDown="false">
      <left/>
      <right style="thick"/>
      <top style="thin"/>
      <bottom style="thick"/>
      <diagonal/>
    </border>
  </borders>
  <cellStyleXfs count="27">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6" fontId="8"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false" applyAlignment="false" applyProtection="false"/>
    <xf numFmtId="165" fontId="4" fillId="0" borderId="0" applyFont="true" applyBorder="false" applyAlignment="false" applyProtection="false"/>
    <xf numFmtId="164" fontId="0" fillId="0" borderId="0" applyFont="true" applyBorder="false" applyAlignment="true" applyProtection="false">
      <alignment horizontal="center" vertical="bottom" textRotation="0" wrapText="false" indent="0" shrinkToFit="false"/>
    </xf>
    <xf numFmtId="164" fontId="0" fillId="0" borderId="0" applyFont="true" applyBorder="false" applyAlignment="true" applyProtection="false">
      <alignment horizontal="center" vertical="bottom" textRotation="90" wrapText="false" indent="0" shrinkToFit="false"/>
    </xf>
    <xf numFmtId="166" fontId="5" fillId="0" borderId="0" applyFont="true" applyBorder="true" applyAlignment="true" applyProtection="true">
      <alignment horizontal="general" vertical="bottom" textRotation="0" wrapText="false" indent="0" shrinkToFit="false"/>
      <protection locked="true" hidden="false"/>
    </xf>
    <xf numFmtId="166" fontId="6" fillId="0" borderId="0" applyFont="true" applyBorder="true" applyAlignment="true" applyProtection="true">
      <alignment horizontal="general" vertical="bottom" textRotation="0" wrapText="false" indent="0" shrinkToFit="false"/>
      <protection locked="true" hidden="false"/>
    </xf>
  </cellStyleXfs>
  <cellXfs count="60">
    <xf numFmtId="164" fontId="0" fillId="0" borderId="0" xfId="0" applyFont="false" applyBorder="false" applyAlignment="false" applyProtection="false">
      <alignment horizontal="general" vertical="bottom" textRotation="0" wrapText="false" indent="0" shrinkToFit="false"/>
      <protection locked="true" hidden="false"/>
    </xf>
    <xf numFmtId="166" fontId="6" fillId="0" borderId="0" xfId="26" applyFont="false" applyBorder="false" applyAlignment="false" applyProtection="false">
      <alignment horizontal="general" vertical="bottom" textRotation="0" wrapText="false" indent="0" shrinkToFit="false"/>
      <protection locked="true" hidden="false"/>
    </xf>
    <xf numFmtId="166" fontId="5" fillId="0" borderId="0" xfId="25" applyFont="false" applyBorder="false" applyAlignment="false" applyProtection="false">
      <alignment horizontal="general" vertical="bottom" textRotation="0" wrapText="false" indent="0" shrinkToFit="false"/>
      <protection locked="true" hidden="false"/>
    </xf>
    <xf numFmtId="166" fontId="7" fillId="2" borderId="1" xfId="20" applyFont="true" applyBorder="true" applyAlignment="true" applyProtection="true">
      <alignment horizontal="general" vertical="bottom" textRotation="0" wrapText="false" indent="0" shrinkToFit="false"/>
      <protection locked="true" hidden="false"/>
    </xf>
    <xf numFmtId="166" fontId="9" fillId="0" borderId="0" xfId="26" applyFont="true" applyBorder="false" applyAlignment="false" applyProtection="false">
      <alignment horizontal="general" vertical="bottom" textRotation="0" wrapText="false" indent="0" shrinkToFit="false"/>
      <protection locked="true" hidden="false"/>
    </xf>
    <xf numFmtId="166" fontId="7" fillId="2" borderId="2" xfId="20" applyFont="true" applyBorder="true" applyAlignment="true" applyProtection="true">
      <alignment horizontal="general" vertical="bottom" textRotation="0" wrapText="false" indent="0" shrinkToFit="false"/>
      <protection locked="true" hidden="false"/>
    </xf>
    <xf numFmtId="166" fontId="7" fillId="2" borderId="3" xfId="20" applyFont="true" applyBorder="true" applyAlignment="true" applyProtection="true">
      <alignment horizontal="general" vertical="bottom" textRotation="0" wrapText="false" indent="0" shrinkToFit="false"/>
      <protection locked="true" hidden="false"/>
    </xf>
    <xf numFmtId="166" fontId="6" fillId="3" borderId="4" xfId="26" applyFont="true" applyBorder="true" applyAlignment="false" applyProtection="false">
      <alignment horizontal="general" vertical="bottom" textRotation="0" wrapText="false" indent="0" shrinkToFit="false"/>
      <protection locked="true" hidden="false"/>
    </xf>
    <xf numFmtId="166" fontId="5" fillId="0" borderId="0" xfId="25" applyFont="true" applyBorder="false" applyAlignment="false" applyProtection="false">
      <alignment horizontal="general" vertical="bottom" textRotation="0" wrapText="false" indent="0" shrinkToFit="false"/>
      <protection locked="true" hidden="false"/>
    </xf>
    <xf numFmtId="166" fontId="5" fillId="0" borderId="0" xfId="25" applyFont="false" applyBorder="false" applyAlignment="true" applyProtection="false">
      <alignment horizontal="general" vertical="center" textRotation="0" wrapText="false" indent="0" shrinkToFit="false"/>
      <protection locked="true" hidden="false"/>
    </xf>
    <xf numFmtId="166" fontId="15" fillId="4" borderId="5" xfId="25" applyFont="true" applyBorder="true" applyAlignment="true" applyProtection="false">
      <alignment horizontal="general" vertical="center" textRotation="0" wrapText="false" indent="0" shrinkToFit="false"/>
      <protection locked="true" hidden="false"/>
    </xf>
    <xf numFmtId="166" fontId="16" fillId="5" borderId="6" xfId="25" applyFont="true" applyBorder="true" applyAlignment="true" applyProtection="false">
      <alignment horizontal="center" vertical="bottom" textRotation="0" wrapText="false" indent="0" shrinkToFit="false"/>
      <protection locked="true" hidden="false"/>
    </xf>
    <xf numFmtId="166" fontId="16" fillId="5" borderId="7" xfId="25" applyFont="true" applyBorder="true" applyAlignment="true" applyProtection="false">
      <alignment horizontal="center" vertical="bottom" textRotation="0" wrapText="false" indent="0" shrinkToFit="false"/>
      <protection locked="true" hidden="false"/>
    </xf>
    <xf numFmtId="166" fontId="16" fillId="0" borderId="8" xfId="25" applyFont="true" applyBorder="true" applyAlignment="true" applyProtection="false">
      <alignment horizontal="center" vertical="bottom" textRotation="0" wrapText="false" indent="0" shrinkToFit="false"/>
      <protection locked="true" hidden="false"/>
    </xf>
    <xf numFmtId="166" fontId="16" fillId="0" borderId="0" xfId="25" applyFont="true" applyBorder="false" applyAlignment="true" applyProtection="false">
      <alignment horizontal="center" vertical="bottom" textRotation="0" wrapText="false" indent="0" shrinkToFit="false"/>
      <protection locked="true" hidden="false"/>
    </xf>
    <xf numFmtId="166" fontId="17" fillId="6" borderId="6" xfId="25" applyFont="true" applyBorder="true" applyAlignment="true" applyProtection="false">
      <alignment horizontal="right" vertical="bottom" textRotation="0" wrapText="false" indent="0" shrinkToFit="false"/>
      <protection locked="true" hidden="false"/>
    </xf>
    <xf numFmtId="166" fontId="18" fillId="6" borderId="7" xfId="25" applyFont="true" applyBorder="true" applyAlignment="true" applyProtection="false">
      <alignment horizontal="right" vertical="bottom" textRotation="0" wrapText="false" indent="0" shrinkToFit="false"/>
      <protection locked="true" hidden="false"/>
    </xf>
    <xf numFmtId="166" fontId="6" fillId="7" borderId="9" xfId="26" applyFont="false" applyBorder="true" applyAlignment="true" applyProtection="false">
      <alignment horizontal="left" vertical="bottom" textRotation="0" wrapText="false" indent="1" shrinkToFit="false"/>
      <protection locked="true" hidden="false"/>
    </xf>
    <xf numFmtId="167" fontId="6" fillId="7" borderId="10" xfId="26" applyFont="false" applyBorder="true" applyAlignment="true" applyProtection="false">
      <alignment horizontal="left" vertical="bottom" textRotation="0" wrapText="false" indent="1" shrinkToFit="false"/>
      <protection locked="true" hidden="false"/>
    </xf>
    <xf numFmtId="168" fontId="6" fillId="8" borderId="11" xfId="26" applyFont="false" applyBorder="true" applyAlignment="false" applyProtection="false">
      <alignment horizontal="general" vertical="bottom" textRotation="0" wrapText="false" indent="0" shrinkToFit="false"/>
      <protection locked="true" hidden="false"/>
    </xf>
    <xf numFmtId="168" fontId="6" fillId="0" borderId="0" xfId="26" applyFont="false" applyBorder="false" applyAlignment="false" applyProtection="false">
      <alignment horizontal="general" vertical="bottom" textRotation="0" wrapText="false" indent="0" shrinkToFit="false"/>
      <protection locked="true" hidden="false"/>
    </xf>
    <xf numFmtId="166" fontId="19" fillId="0" borderId="0" xfId="25" applyFont="true" applyBorder="false" applyAlignment="false" applyProtection="false">
      <alignment horizontal="general" vertical="bottom" textRotation="0" wrapText="false" indent="0" shrinkToFit="false"/>
      <protection locked="true" hidden="false"/>
    </xf>
    <xf numFmtId="169" fontId="5" fillId="7" borderId="12" xfId="25" applyFont="false" applyBorder="true" applyAlignment="false" applyProtection="false">
      <alignment horizontal="general" vertical="bottom" textRotation="0" wrapText="false" indent="0" shrinkToFit="false"/>
      <protection locked="true" hidden="false"/>
    </xf>
    <xf numFmtId="169" fontId="5" fillId="7" borderId="13" xfId="25" applyFont="false" applyBorder="true" applyAlignment="false" applyProtection="false">
      <alignment horizontal="general" vertical="bottom" textRotation="0" wrapText="false" indent="0" shrinkToFit="false"/>
      <protection locked="true" hidden="false"/>
    </xf>
    <xf numFmtId="166" fontId="20" fillId="0" borderId="0" xfId="25" applyFont="true" applyBorder="false" applyAlignment="false" applyProtection="false">
      <alignment horizontal="general" vertical="bottom" textRotation="0" wrapText="false" indent="0" shrinkToFit="false"/>
      <protection locked="true" hidden="false"/>
    </xf>
    <xf numFmtId="166" fontId="6" fillId="7" borderId="12" xfId="26" applyFont="false" applyBorder="true" applyAlignment="true" applyProtection="false">
      <alignment horizontal="left" vertical="bottom" textRotation="0" wrapText="false" indent="1" shrinkToFit="false"/>
      <protection locked="true" hidden="false"/>
    </xf>
    <xf numFmtId="167" fontId="6" fillId="7" borderId="13" xfId="26" applyFont="false" applyBorder="true" applyAlignment="true" applyProtection="false">
      <alignment horizontal="left" vertical="bottom" textRotation="0" wrapText="false" indent="1" shrinkToFit="false"/>
      <protection locked="true" hidden="false"/>
    </xf>
    <xf numFmtId="166" fontId="16" fillId="5" borderId="14" xfId="25" applyFont="true" applyBorder="true" applyAlignment="true" applyProtection="false">
      <alignment horizontal="center" vertical="bottom" textRotation="0" wrapText="false" indent="0" shrinkToFit="false"/>
      <protection locked="true" hidden="false"/>
    </xf>
    <xf numFmtId="166" fontId="16" fillId="5" borderId="15" xfId="25" applyFont="true" applyBorder="true" applyAlignment="true" applyProtection="false">
      <alignment horizontal="center" vertical="bottom" textRotation="0" wrapText="false" indent="0" shrinkToFit="false"/>
      <protection locked="true" hidden="false"/>
    </xf>
    <xf numFmtId="166" fontId="16" fillId="0" borderId="11" xfId="25" applyFont="true" applyBorder="true" applyAlignment="true" applyProtection="false">
      <alignment horizontal="center" vertical="bottom" textRotation="0" wrapText="false" indent="0" shrinkToFit="false"/>
      <protection locked="true" hidden="false"/>
    </xf>
    <xf numFmtId="166" fontId="16" fillId="0" borderId="16" xfId="25" applyFont="true" applyBorder="true" applyAlignment="true" applyProtection="false">
      <alignment horizontal="center" vertical="bottom" textRotation="0" wrapText="false" indent="0" shrinkToFit="false"/>
      <protection locked="true" hidden="false"/>
    </xf>
    <xf numFmtId="166" fontId="17" fillId="6" borderId="14" xfId="25" applyFont="true" applyBorder="true" applyAlignment="true" applyProtection="false">
      <alignment horizontal="right" vertical="bottom" textRotation="0" wrapText="false" indent="0" shrinkToFit="false"/>
      <protection locked="true" hidden="false"/>
    </xf>
    <xf numFmtId="166" fontId="18" fillId="6" borderId="15" xfId="25" applyFont="true" applyBorder="true" applyAlignment="true" applyProtection="false">
      <alignment horizontal="right" vertical="bottom" textRotation="0" wrapText="false" indent="0" shrinkToFit="false"/>
      <protection locked="true" hidden="false"/>
    </xf>
    <xf numFmtId="166" fontId="21" fillId="0" borderId="0" xfId="25" applyFont="true" applyBorder="true" applyAlignment="false" applyProtection="false">
      <alignment horizontal="general" vertical="bottom" textRotation="0" wrapText="false" indent="0" shrinkToFit="false"/>
      <protection locked="true" hidden="false"/>
    </xf>
    <xf numFmtId="166" fontId="8" fillId="0" borderId="0" xfId="20" applyFont="false" applyBorder="true" applyAlignment="true" applyProtection="true">
      <alignment horizontal="general" vertical="bottom" textRotation="0" wrapText="false" indent="0" shrinkToFit="false"/>
      <protection locked="true" hidden="false"/>
    </xf>
    <xf numFmtId="168" fontId="5" fillId="0" borderId="0" xfId="25" applyFont="false" applyBorder="false" applyAlignment="false" applyProtection="false">
      <alignment horizontal="general" vertical="bottom" textRotation="0" wrapText="false" indent="0" shrinkToFit="false"/>
      <protection locked="true" hidden="false"/>
    </xf>
    <xf numFmtId="167" fontId="5" fillId="8" borderId="16" xfId="25" applyFont="false" applyBorder="true" applyAlignment="false" applyProtection="false">
      <alignment horizontal="general" vertical="bottom" textRotation="0" wrapText="false" indent="0" shrinkToFit="false"/>
      <protection locked="true" hidden="false"/>
    </xf>
    <xf numFmtId="167" fontId="5" fillId="0" borderId="16" xfId="25" applyFont="false" applyBorder="true" applyAlignment="false" applyProtection="false">
      <alignment horizontal="general" vertical="bottom" textRotation="0" wrapText="false" indent="0" shrinkToFit="false"/>
      <protection locked="true" hidden="false"/>
    </xf>
    <xf numFmtId="166" fontId="5" fillId="0" borderId="0" xfId="25" applyFont="false" applyBorder="false" applyAlignment="false" applyProtection="false">
      <alignment horizontal="general" vertical="bottom" textRotation="0" wrapText="false" indent="0" shrinkToFit="false"/>
      <protection locked="true" hidden="false"/>
    </xf>
    <xf numFmtId="166" fontId="22" fillId="5" borderId="17" xfId="25" applyFont="true" applyBorder="true" applyAlignment="false" applyProtection="false">
      <alignment horizontal="general" vertical="bottom" textRotation="0" wrapText="false" indent="0" shrinkToFit="false"/>
      <protection locked="true" hidden="false"/>
    </xf>
    <xf numFmtId="166" fontId="16" fillId="0" borderId="17" xfId="25" applyFont="true" applyBorder="true" applyAlignment="true" applyProtection="false">
      <alignment horizontal="right" vertical="bottom" textRotation="0" wrapText="false" indent="0" shrinkToFit="false"/>
      <protection locked="true" hidden="false"/>
    </xf>
    <xf numFmtId="166" fontId="22" fillId="5" borderId="18" xfId="25" applyFont="true" applyBorder="true" applyAlignment="false" applyProtection="false">
      <alignment horizontal="general" vertical="bottom" textRotation="0" wrapText="false" indent="0" shrinkToFit="false"/>
      <protection locked="true" hidden="false"/>
    </xf>
    <xf numFmtId="170" fontId="16" fillId="0" borderId="18" xfId="25" applyFont="true" applyBorder="true" applyAlignment="true" applyProtection="false">
      <alignment horizontal="right" vertical="bottom" textRotation="0" wrapText="false" indent="0" shrinkToFit="false"/>
      <protection locked="true" hidden="false"/>
    </xf>
    <xf numFmtId="166" fontId="16" fillId="5" borderId="19" xfId="25" applyFont="true" applyBorder="true" applyAlignment="true" applyProtection="false">
      <alignment horizontal="center" vertical="bottom" textRotation="0" wrapText="false" indent="0" shrinkToFit="false"/>
      <protection locked="true" hidden="false"/>
    </xf>
    <xf numFmtId="166" fontId="16" fillId="7" borderId="17" xfId="25" applyFont="true" applyBorder="true" applyAlignment="true" applyProtection="false">
      <alignment horizontal="center" vertical="bottom" textRotation="0" wrapText="false" indent="0" shrinkToFit="false"/>
      <protection locked="true" hidden="false"/>
    </xf>
    <xf numFmtId="166" fontId="16" fillId="5" borderId="20" xfId="25" applyFont="true" applyBorder="true" applyAlignment="true" applyProtection="false">
      <alignment horizontal="center" vertical="bottom" textRotation="0" wrapText="false" indent="0" shrinkToFit="false"/>
      <protection locked="true" hidden="false"/>
    </xf>
    <xf numFmtId="166" fontId="6" fillId="7" borderId="21" xfId="26" applyFont="false" applyBorder="true" applyAlignment="true" applyProtection="false">
      <alignment horizontal="left" vertical="bottom" textRotation="0" wrapText="false" indent="1" shrinkToFit="false"/>
      <protection locked="true" hidden="false"/>
    </xf>
    <xf numFmtId="167" fontId="6" fillId="8" borderId="22" xfId="26" applyFont="false" applyBorder="true" applyAlignment="true" applyProtection="false">
      <alignment horizontal="left" vertical="bottom" textRotation="0" wrapText="false" indent="1" shrinkToFit="false"/>
      <protection locked="true" hidden="false"/>
    </xf>
    <xf numFmtId="168" fontId="6" fillId="7" borderId="23" xfId="26" applyFont="false" applyBorder="true" applyAlignment="false" applyProtection="false">
      <alignment horizontal="general" vertical="bottom" textRotation="0" wrapText="false" indent="0" shrinkToFit="false"/>
      <protection locked="true" hidden="false"/>
    </xf>
    <xf numFmtId="166" fontId="6" fillId="7" borderId="24" xfId="26" applyFont="false" applyBorder="true" applyAlignment="true" applyProtection="false">
      <alignment horizontal="left" vertical="bottom" textRotation="0" wrapText="false" indent="1" shrinkToFit="false"/>
      <protection locked="true" hidden="false"/>
    </xf>
    <xf numFmtId="168" fontId="6" fillId="7" borderId="25" xfId="26" applyFont="false" applyBorder="true" applyAlignment="false" applyProtection="false">
      <alignment horizontal="general" vertical="bottom" textRotation="0" wrapText="false" indent="0" shrinkToFit="false"/>
      <protection locked="true" hidden="false"/>
    </xf>
    <xf numFmtId="166" fontId="5" fillId="8" borderId="4" xfId="25" applyFont="false" applyBorder="true" applyAlignment="false" applyProtection="false">
      <alignment horizontal="general" vertical="bottom" textRotation="0" wrapText="false" indent="0" shrinkToFit="false"/>
      <protection locked="true" hidden="false"/>
    </xf>
    <xf numFmtId="166" fontId="16" fillId="5" borderId="4" xfId="25" applyFont="true" applyBorder="true" applyAlignment="true" applyProtection="false">
      <alignment horizontal="center" vertical="bottom" textRotation="0" wrapText="false" indent="0" shrinkToFit="false"/>
      <protection locked="true" hidden="false"/>
    </xf>
    <xf numFmtId="166" fontId="16" fillId="8" borderId="4" xfId="25" applyFont="true" applyBorder="true" applyAlignment="false" applyProtection="false">
      <alignment horizontal="general" vertical="bottom" textRotation="0" wrapText="false" indent="0" shrinkToFit="false"/>
      <protection locked="true" hidden="false"/>
    </xf>
    <xf numFmtId="168" fontId="17" fillId="6" borderId="4" xfId="25" applyFont="true" applyBorder="true" applyAlignment="true" applyProtection="false">
      <alignment horizontal="left" vertical="bottom" textRotation="0" wrapText="false" indent="0" shrinkToFit="false"/>
      <protection locked="true" hidden="false"/>
    </xf>
    <xf numFmtId="171" fontId="16" fillId="8" borderId="4" xfId="25" applyFont="true" applyBorder="true" applyAlignment="true" applyProtection="false">
      <alignment horizontal="right" vertical="bottom" textRotation="0" wrapText="false" indent="0" shrinkToFit="false"/>
      <protection locked="true" hidden="false"/>
    </xf>
    <xf numFmtId="166" fontId="5" fillId="0" borderId="4" xfId="25" applyFont="false" applyBorder="true" applyAlignment="false" applyProtection="false">
      <alignment horizontal="general" vertical="bottom" textRotation="0" wrapText="false" indent="0" shrinkToFit="false"/>
      <protection locked="true" hidden="false"/>
    </xf>
    <xf numFmtId="166" fontId="16" fillId="8" borderId="4" xfId="25" applyFont="true" applyBorder="true" applyAlignment="true" applyProtection="false">
      <alignment horizontal="center" vertical="bottom" textRotation="0" wrapText="false" indent="0" shrinkToFit="false"/>
      <protection locked="true" hidden="false"/>
    </xf>
    <xf numFmtId="170" fontId="5" fillId="8" borderId="4" xfId="25" applyFont="false" applyBorder="true" applyAlignment="false" applyProtection="false">
      <alignment horizontal="general" vertical="bottom" textRotation="0" wrapText="false" indent="0" shrinkToFit="false"/>
      <protection locked="true" hidden="false"/>
    </xf>
    <xf numFmtId="166" fontId="6" fillId="0" borderId="0" xfId="26" applyFont="true" applyBorder="false" applyAlignment="false" applyProtection="false">
      <alignment horizontal="general" vertical="bottom" textRotation="0" wrapText="false" indent="0" shrinkToFit="false"/>
      <protection locked="true" hidden="false"/>
    </xf>
  </cellXfs>
  <cellStyles count="13">
    <cellStyle name="Normal" xfId="0" builtinId="0"/>
    <cellStyle name="Comma" xfId="15" builtinId="3"/>
    <cellStyle name="Comma [0]" xfId="16" builtinId="6"/>
    <cellStyle name="Currency" xfId="17" builtinId="4"/>
    <cellStyle name="Currency [0]" xfId="18" builtinId="7"/>
    <cellStyle name="Percent" xfId="19" builtinId="5"/>
    <cellStyle name="Result" xfId="21"/>
    <cellStyle name="Result2" xfId="22"/>
    <cellStyle name="Heading" xfId="23"/>
    <cellStyle name="Heading1" xfId="24"/>
    <cellStyle name="Normalny 2" xfId="25"/>
    <cellStyle name="Excel Built-in Normal" xfId="26"/>
    <cellStyle name="*unknown*" xfId="20" builtinId="8"/>
  </cellStyles>
  <dxfs count="6">
    <dxf>
      <font>
        <name val="Arial"/>
        <family val="2"/>
        <color rgb="FF385724"/>
      </font>
      <fill>
        <patternFill>
          <bgColor rgb="FFC5E0B4"/>
        </patternFill>
      </fill>
    </dxf>
    <dxf>
      <font>
        <name val="Arial"/>
        <family val="2"/>
        <color rgb="FF806000"/>
      </font>
      <fill>
        <patternFill>
          <bgColor rgb="FFFFF2CC"/>
        </patternFill>
      </fill>
    </dxf>
    <dxf>
      <font>
        <name val="Arial"/>
        <family val="2"/>
        <color rgb="FFC00000"/>
      </font>
      <fill>
        <patternFill>
          <bgColor rgb="FFFBB7B7"/>
        </patternFill>
      </fill>
    </dxf>
    <dxf>
      <font>
        <name val="Arial"/>
        <family val="2"/>
        <color rgb="FF385724"/>
      </font>
      <fill>
        <patternFill>
          <bgColor rgb="FFC5E0B4"/>
        </patternFill>
      </fill>
    </dxf>
    <dxf>
      <font>
        <name val="Arial"/>
        <family val="2"/>
        <color rgb="FF806000"/>
      </font>
      <fill>
        <patternFill>
          <bgColor rgb="FFFFF2CC"/>
        </patternFill>
      </fill>
    </dxf>
    <dxf>
      <font>
        <name val="Arial"/>
        <family val="2"/>
        <color rgb="FFC00000"/>
      </font>
      <fill>
        <patternFill>
          <bgColor rgb="FFFBB7B7"/>
        </patternFill>
      </fill>
    </dxf>
  </dxfs>
  <colors>
    <indexedColors>
      <rgbColor rgb="FF000000"/>
      <rgbColor rgb="FFFFFFFF"/>
      <rgbColor rgb="FFFF0000"/>
      <rgbColor rgb="FF00FF00"/>
      <rgbColor rgb="FF0000FF"/>
      <rgbColor rgb="FFFFFF00"/>
      <rgbColor rgb="FFFF00FF"/>
      <rgbColor rgb="FF00FFFF"/>
      <rgbColor rgb="FFC00000"/>
      <rgbColor rgb="FF008000"/>
      <rgbColor rgb="FF000080"/>
      <rgbColor rgb="FF806000"/>
      <rgbColor rgb="FF800080"/>
      <rgbColor rgb="FF008080"/>
      <rgbColor rgb="FFBFBFBF"/>
      <rgbColor rgb="FF808080"/>
      <rgbColor rgb="FF9999FF"/>
      <rgbColor rgb="FF993366"/>
      <rgbColor rgb="FFFFF2CC"/>
      <rgbColor rgb="FFDAE3F3"/>
      <rgbColor rgb="FF660066"/>
      <rgbColor rgb="FFFF8080"/>
      <rgbColor rgb="FF0563C1"/>
      <rgbColor rgb="FFBDD7EE"/>
      <rgbColor rgb="FF000080"/>
      <rgbColor rgb="FFFF00FF"/>
      <rgbColor rgb="FFFFFF00"/>
      <rgbColor rgb="FF00FFFF"/>
      <rgbColor rgb="FF800080"/>
      <rgbColor rgb="FF800000"/>
      <rgbColor rgb="FF008080"/>
      <rgbColor rgb="FF0000FF"/>
      <rgbColor rgb="FF00CCFF"/>
      <rgbColor rgb="FFF2F2F2"/>
      <rgbColor rgb="FFC5E0B4"/>
      <rgbColor rgb="FFFFE699"/>
      <rgbColor rgb="FFD9D9D9"/>
      <rgbColor rgb="FFFF99CC"/>
      <rgbColor rgb="FFCC99FF"/>
      <rgbColor rgb="FFFBB7B7"/>
      <rgbColor rgb="FF4472C4"/>
      <rgbColor rgb="FF33CCCC"/>
      <rgbColor rgb="FF99CC00"/>
      <rgbColor rgb="FFFFCC00"/>
      <rgbColor rgb="FFFF9900"/>
      <rgbColor rgb="FFED7D31"/>
      <rgbColor rgb="FF666699"/>
      <rgbColor rgb="FF969696"/>
      <rgbColor rgb="FF003366"/>
      <rgbColor rgb="FF339966"/>
      <rgbColor rgb="FF003300"/>
      <rgbColor rgb="FF333300"/>
      <rgbColor rgb="FF993300"/>
      <rgbColor rgb="FF993366"/>
      <rgbColor rgb="FF333399"/>
      <rgbColor rgb="FF385724"/>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600" spc="-1" strike="noStrike">
                <a:solidFill>
                  <a:srgbClr val="000000"/>
                </a:solidFill>
                <a:latin typeface="Calibri"/>
              </a:defRPr>
            </a:pPr>
            <a:r>
              <a:rPr b="1" sz="1600" spc="-1" strike="noStrike">
                <a:solidFill>
                  <a:srgbClr val="000000"/>
                </a:solidFill>
                <a:latin typeface="Calibri"/>
              </a:rPr>
              <a:t>T [ U]</a:t>
            </a:r>
          </a:p>
        </c:rich>
      </c:tx>
      <c:layout>
        <c:manualLayout>
          <c:xMode val="edge"/>
          <c:yMode val="edge"/>
          <c:x val="0.478848714534467"/>
          <c:y val="0.0328598685605258"/>
        </c:manualLayout>
      </c:layout>
      <c:overlay val="0"/>
      <c:spPr>
        <a:noFill/>
        <a:ln>
          <a:noFill/>
        </a:ln>
      </c:spPr>
    </c:title>
    <c:autoTitleDeleted val="0"/>
    <c:plotArea>
      <c:layout>
        <c:manualLayout>
          <c:layoutTarget val="inner"/>
          <c:xMode val="edge"/>
          <c:yMode val="edge"/>
          <c:x val="0.0646317730205879"/>
          <c:y val="0.0930676277294891"/>
          <c:w val="0.887073645395882"/>
          <c:h val="0.833792664829341"/>
        </c:manualLayout>
      </c:layout>
      <c:scatterChart>
        <c:scatterStyle val="lineMarker"/>
        <c:varyColors val="0"/>
        <c:ser>
          <c:idx val="0"/>
          <c:order val="0"/>
          <c:spPr>
            <a:solidFill>
              <a:srgbClr val="4472c4"/>
            </a:solidFill>
            <a:ln w="22320">
              <a:solidFill>
                <a:srgbClr val="4472c4"/>
              </a:solidFill>
              <a:round/>
            </a:ln>
          </c:spPr>
          <c:marker>
            <c:symbol val="diamond"/>
            <c:size val="6"/>
            <c:spPr>
              <a:solidFill>
                <a:srgbClr val="4472c4"/>
              </a:solidFill>
            </c:spPr>
          </c:marker>
          <c:dLbls>
            <c:numFmt formatCode="General" sourceLinked="1"/>
            <c:txPr>
              <a:bodyPr/>
              <a:lstStyle/>
              <a:p>
                <a:pPr>
                  <a:defRPr b="0" sz="1000" spc="-1" strike="noStrike">
                    <a:solidFill>
                      <a:srgbClr val="000000"/>
                    </a:solidFill>
                    <a:latin typeface="Calibri"/>
                  </a:defRPr>
                </a:pPr>
              </a:p>
            </c:txPr>
            <c:dLblPos val="r"/>
            <c:showLegendKey val="0"/>
            <c:showVal val="0"/>
            <c:showCatName val="0"/>
            <c:showSerName val="0"/>
            <c:showPercent val="0"/>
            <c:showLeaderLines val="0"/>
          </c:dLbls>
          <c:xVal>
            <c:numRef>
              <c:f>'NTC (R)'!$D$10:$D$30</c:f>
              <c:numCache>
                <c:formatCode>General</c:formatCode>
                <c:ptCount val="21"/>
                <c:pt idx="0">
                  <c:v>4.71265229615745</c:v>
                </c:pt>
                <c:pt idx="1">
                  <c:v>4.46345609065156</c:v>
                </c:pt>
                <c:pt idx="2">
                  <c:v>4.13877551020408</c:v>
                </c:pt>
                <c:pt idx="3">
                  <c:v>3.75555555555556</c:v>
                </c:pt>
                <c:pt idx="4">
                  <c:v>3.31594202898551</c:v>
                </c:pt>
                <c:pt idx="5">
                  <c:v>2.85765765765766</c:v>
                </c:pt>
                <c:pt idx="6">
                  <c:v>2.40430107526882</c:v>
                </c:pt>
                <c:pt idx="7">
                  <c:v>1.99012345679012</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'NTC (R)'!$B$10:$B$30</c:f>
              <c:numCache>
                <c:formatCode>General</c:formatCode>
                <c:ptCount val="21"/>
                <c:pt idx="0">
                  <c:v>10</c:v>
                </c:pt>
                <c:pt idx="1">
                  <c:v>20</c:v>
                </c:pt>
                <c:pt idx="2">
                  <c:v>30</c:v>
                </c:pt>
                <c:pt idx="3">
                  <c:v>40</c:v>
                </c:pt>
                <c:pt idx="4">
                  <c:v>50</c:v>
                </c:pt>
                <c:pt idx="5">
                  <c:v>60</c:v>
                </c:pt>
                <c:pt idx="6">
                  <c:v>70</c:v>
                </c:pt>
                <c:pt idx="7">
                  <c:v>80</c:v>
                </c:pt>
                <c:pt idx="8">
                  <c:v/>
                </c:pt>
                <c:pt idx="9">
                  <c:v/>
                </c:pt>
                <c:pt idx="10">
                  <c:v/>
                </c:pt>
                <c:pt idx="11">
                  <c:v/>
                </c:pt>
                <c:pt idx="12">
                  <c:v/>
                </c:pt>
                <c:pt idx="13">
                  <c:v/>
                </c:pt>
                <c:pt idx="14">
                  <c:v/>
                </c:pt>
                <c:pt idx="15">
                  <c:v/>
                </c:pt>
                <c:pt idx="16">
                  <c:v/>
                </c:pt>
                <c:pt idx="17">
                  <c:v/>
                </c:pt>
                <c:pt idx="18">
                  <c:v/>
                </c:pt>
                <c:pt idx="19">
                  <c:v/>
                </c:pt>
                <c:pt idx="20">
                  <c:v/>
                </c:pt>
              </c:numCache>
            </c:numRef>
          </c:yVal>
          <c:smooth val="1"/>
        </c:ser>
        <c:ser>
          <c:idx val="1"/>
          <c:order val="1"/>
          <c:spPr>
            <a:solidFill>
              <a:srgbClr val="ed7d31"/>
            </a:solidFill>
            <a:ln w="22320">
              <a:solidFill>
                <a:srgbClr val="ed7d31"/>
              </a:solidFill>
              <a:round/>
            </a:ln>
          </c:spPr>
          <c:marker>
            <c:symbol val="square"/>
            <c:size val="6"/>
            <c:spPr>
              <a:solidFill>
                <a:srgbClr val="ed7d31"/>
              </a:solidFill>
            </c:spPr>
          </c:marker>
          <c:dLbls>
            <c:numFmt formatCode="0.0" sourceLinked="1"/>
            <c:txPr>
              <a:bodyPr/>
              <a:lstStyle/>
              <a:p>
                <a:pPr>
                  <a:defRPr b="0" sz="1000" spc="-1" strike="noStrike">
                    <a:solidFill>
                      <a:srgbClr val="000000"/>
                    </a:solidFill>
                    <a:latin typeface="Calibri"/>
                  </a:defRPr>
                </a:pPr>
              </a:p>
            </c:txPr>
            <c:dLblPos val="r"/>
            <c:showLegendKey val="0"/>
            <c:showVal val="0"/>
            <c:showCatName val="0"/>
            <c:showSerName val="0"/>
            <c:showPercent val="0"/>
            <c:showLeaderLines val="0"/>
          </c:dLbls>
          <c:xVal>
            <c:numRef>
              <c:f>'NTC (R)'!$D$10:$D$30</c:f>
              <c:numCache>
                <c:formatCode>General</c:formatCode>
                <c:ptCount val="21"/>
                <c:pt idx="0">
                  <c:v>4.71265229615745</c:v>
                </c:pt>
                <c:pt idx="1">
                  <c:v>4.46345609065156</c:v>
                </c:pt>
                <c:pt idx="2">
                  <c:v>4.13877551020408</c:v>
                </c:pt>
                <c:pt idx="3">
                  <c:v>3.75555555555556</c:v>
                </c:pt>
                <c:pt idx="4">
                  <c:v>3.31594202898551</c:v>
                </c:pt>
                <c:pt idx="5">
                  <c:v>2.85765765765766</c:v>
                </c:pt>
                <c:pt idx="6">
                  <c:v>2.40430107526882</c:v>
                </c:pt>
                <c:pt idx="7">
                  <c:v>1.99012345679012</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'NTC (R)'!$F$10:$F$30</c:f>
              <c:numCache>
                <c:formatCode>General</c:formatCode>
                <c:ptCount val="21"/>
                <c:pt idx="0">
                  <c:v>10</c:v>
                </c:pt>
                <c:pt idx="1">
                  <c:v>19.8808984011793</c:v>
                </c:pt>
                <c:pt idx="2">
                  <c:v>29.8530696116964</c:v>
                </c:pt>
                <c:pt idx="3">
                  <c:v>39.6460583659219</c:v>
                </c:pt>
                <c:pt idx="4">
                  <c:v>49.6871964933714</c:v>
                </c:pt>
                <c:pt idx="5">
                  <c:v>59.7228458404671</c:v>
                </c:pt>
                <c:pt idx="6">
                  <c:v>69.8982115276377</c:v>
                </c:pt>
                <c:pt idx="7">
                  <c:v>80</c:v>
                </c:pt>
                <c:pt idx="8">
                  <c:v/>
                </c:pt>
                <c:pt idx="9">
                  <c:v/>
                </c:pt>
                <c:pt idx="10">
                  <c:v/>
                </c:pt>
                <c:pt idx="11">
                  <c:v/>
                </c:pt>
                <c:pt idx="12">
                  <c:v/>
                </c:pt>
                <c:pt idx="13">
                  <c:v/>
                </c:pt>
                <c:pt idx="14">
                  <c:v/>
                </c:pt>
                <c:pt idx="15">
                  <c:v/>
                </c:pt>
                <c:pt idx="16">
                  <c:v/>
                </c:pt>
                <c:pt idx="17">
                  <c:v/>
                </c:pt>
                <c:pt idx="18">
                  <c:v/>
                </c:pt>
                <c:pt idx="19">
                  <c:v/>
                </c:pt>
                <c:pt idx="20">
                  <c:v/>
                </c:pt>
              </c:numCache>
            </c:numRef>
          </c:yVal>
          <c:smooth val="1"/>
        </c:ser>
        <c:axId val="43247352"/>
        <c:axId val="73178686"/>
      </c:scatterChart>
      <c:valAx>
        <c:axId val="43247352"/>
        <c:scaling>
          <c:orientation val="minMax"/>
        </c:scaling>
        <c:delete val="0"/>
        <c:axPos val="b"/>
        <c:majorGridlines>
          <c:spPr>
            <a:ln w="9360">
              <a:solidFill>
                <a:srgbClr val="d9d9d9"/>
              </a:solidFill>
              <a:round/>
            </a:ln>
          </c:spPr>
        </c:majorGridlines>
        <c:numFmt formatCode="0.00" sourceLinked="1"/>
        <c:majorTickMark val="none"/>
        <c:minorTickMark val="none"/>
        <c:tickLblPos val="nextTo"/>
        <c:spPr>
          <a:ln w="9360">
            <a:solidFill>
              <a:srgbClr val="d9d9d9"/>
            </a:solidFill>
            <a:round/>
          </a:ln>
        </c:spPr>
        <c:txPr>
          <a:bodyPr/>
          <a:lstStyle/>
          <a:p>
            <a:pPr>
              <a:defRPr b="0" sz="900" spc="-1" strike="noStrike">
                <a:solidFill>
                  <a:srgbClr val="000000"/>
                </a:solidFill>
                <a:latin typeface="Calibri"/>
              </a:defRPr>
            </a:pPr>
          </a:p>
        </c:txPr>
        <c:crossAx val="73178686"/>
        <c:crosses val="autoZero"/>
        <c:crossBetween val="midCat"/>
      </c:valAx>
      <c:valAx>
        <c:axId val="73178686"/>
        <c:scaling>
          <c:orientation val="minMax"/>
        </c:scaling>
        <c:delete val="0"/>
        <c:axPos val="l"/>
        <c:majorGridlines>
          <c:spPr>
            <a:ln w="9360">
              <a:solidFill>
                <a:srgbClr val="d9d9d9"/>
              </a:solidFill>
              <a:round/>
            </a:ln>
          </c:spPr>
        </c:majorGridlines>
        <c:numFmt formatCode="0.0" sourceLinked="1"/>
        <c:majorTickMark val="none"/>
        <c:minorTickMark val="none"/>
        <c:tickLblPos val="nextTo"/>
        <c:spPr>
          <a:ln w="9360">
            <a:solidFill>
              <a:srgbClr val="d9d9d9"/>
            </a:solidFill>
            <a:round/>
          </a:ln>
        </c:spPr>
        <c:txPr>
          <a:bodyPr/>
          <a:lstStyle/>
          <a:p>
            <a:pPr>
              <a:defRPr b="0" sz="900" spc="-1" strike="noStrike">
                <a:solidFill>
                  <a:srgbClr val="000000"/>
                </a:solidFill>
                <a:latin typeface="Calibri"/>
              </a:defRPr>
            </a:pPr>
          </a:p>
        </c:txPr>
        <c:crossAx val="43247352"/>
        <c:crosses val="autoZero"/>
        <c:crossBetween val="midCat"/>
      </c:valAx>
      <c:spPr>
        <a:noFill/>
        <a:ln>
          <a:noFill/>
        </a:ln>
      </c:spPr>
    </c:plotArea>
    <c:legend>
      <c:legendPos val="t"/>
      <c:overlay val="0"/>
      <c:spPr>
        <a:noFill/>
        <a:ln>
          <a:noFill/>
        </a:ln>
      </c:spPr>
      <c:txPr>
        <a:bodyPr/>
        <a:lstStyle/>
        <a:p>
          <a:pPr>
            <a:defRPr b="0" sz="900" spc="-1" strike="noStrike">
              <a:solidFill>
                <a:srgbClr val="000000"/>
              </a:solidFill>
              <a:latin typeface="Calibri"/>
            </a:defRPr>
          </a:pPr>
        </a:p>
      </c:txPr>
    </c:legend>
    <c:plotVisOnly val="1"/>
    <c:dispBlanksAs val="gap"/>
  </c:chart>
  <c:spPr>
    <a:solidFill>
      <a:srgbClr val="ffffff"/>
    </a:solidFill>
    <a:ln w="9360">
      <a:solidFill>
        <a:srgbClr val="d9d9d9"/>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600" spc="-1" strike="noStrike">
                <a:solidFill>
                  <a:srgbClr val="000000"/>
                </a:solidFill>
                <a:latin typeface="Calibri"/>
              </a:defRPr>
            </a:pPr>
            <a:r>
              <a:rPr b="1" sz="1600" spc="-1" strike="noStrike">
                <a:solidFill>
                  <a:srgbClr val="000000"/>
                </a:solidFill>
                <a:latin typeface="Calibri"/>
              </a:rPr>
              <a:t>T [ U]</a:t>
            </a:r>
          </a:p>
        </c:rich>
      </c:tx>
      <c:layout>
        <c:manualLayout>
          <c:xMode val="edge"/>
          <c:yMode val="edge"/>
          <c:x val="0.478848714534467"/>
          <c:y val="0.0328598685605258"/>
        </c:manualLayout>
      </c:layout>
      <c:overlay val="0"/>
      <c:spPr>
        <a:noFill/>
        <a:ln>
          <a:noFill/>
        </a:ln>
      </c:spPr>
    </c:title>
    <c:autoTitleDeleted val="0"/>
    <c:plotArea>
      <c:layout>
        <c:manualLayout>
          <c:layoutTarget val="inner"/>
          <c:xMode val="edge"/>
          <c:yMode val="edge"/>
          <c:x val="0.0646317730205879"/>
          <c:y val="0.0930676277294891"/>
          <c:w val="0.887073645395882"/>
          <c:h val="0.833792664829341"/>
        </c:manualLayout>
      </c:layout>
      <c:scatterChart>
        <c:scatterStyle val="lineMarker"/>
        <c:varyColors val="0"/>
        <c:ser>
          <c:idx val="0"/>
          <c:order val="0"/>
          <c:spPr>
            <a:solidFill>
              <a:srgbClr val="4472c4"/>
            </a:solidFill>
            <a:ln w="22320">
              <a:solidFill>
                <a:srgbClr val="4472c4"/>
              </a:solidFill>
              <a:round/>
            </a:ln>
          </c:spPr>
          <c:marker>
            <c:symbol val="diamond"/>
            <c:size val="6"/>
            <c:spPr>
              <a:solidFill>
                <a:srgbClr val="4472c4"/>
              </a:solidFill>
            </c:spPr>
          </c:marker>
          <c:dLbls>
            <c:numFmt formatCode="General" sourceLinked="1"/>
            <c:txPr>
              <a:bodyPr/>
              <a:lstStyle/>
              <a:p>
                <a:pPr>
                  <a:defRPr b="0" sz="1000" spc="-1" strike="noStrike">
                    <a:solidFill>
                      <a:srgbClr val="000000"/>
                    </a:solidFill>
                    <a:latin typeface="Calibri"/>
                  </a:defRPr>
                </a:pPr>
              </a:p>
            </c:txPr>
            <c:dLblPos val="r"/>
            <c:showLegendKey val="0"/>
            <c:showVal val="0"/>
            <c:showCatName val="0"/>
            <c:showSerName val="0"/>
            <c:showPercent val="0"/>
            <c:showLeaderLines val="0"/>
          </c:dLbls>
          <c:xVal>
            <c:numRef>
              <c:f>'NTC (U)'!$D$10:$D$30</c:f>
              <c:numCache>
                <c:formatCode>General</c:formatCode>
                <c:ptCount val="21"/>
                <c:pt idx="0">
                  <c:v>5.12</c:v>
                </c:pt>
                <c:pt idx="1">
                  <c:v>5.07</c:v>
                </c:pt>
                <c:pt idx="2">
                  <c:v>5</c:v>
                </c:pt>
                <c:pt idx="3">
                  <c:v>4.92</c:v>
                </c:pt>
                <c:pt idx="4">
                  <c:v>4.87</c:v>
                </c:pt>
                <c:pt idx="5">
                  <c:v>4.81</c:v>
                </c:pt>
                <c:pt idx="6">
                  <c:v>4.66</c:v>
                </c:pt>
                <c:pt idx="7">
                  <c:v>4.58</c:v>
                </c:pt>
                <c:pt idx="8">
                  <c:v>4.48</c:v>
                </c:pt>
                <c:pt idx="9">
                  <c:v>4.38</c:v>
                </c:pt>
                <c:pt idx="10">
                  <c:v>4.27</c:v>
                </c:pt>
                <c:pt idx="11">
                  <c:v>4.15</c:v>
                </c:pt>
                <c:pt idx="12">
                  <c:v>4.02</c:v>
                </c:pt>
                <c:pt idx="13">
                  <c:v>3.72</c:v>
                </c:pt>
                <c:pt idx="14">
                  <c:v>3.41</c:v>
                </c:pt>
                <c:pt idx="15">
                  <c:v>3.08</c:v>
                </c:pt>
                <c:pt idx="16">
                  <c:v>2.76</c:v>
                </c:pt>
                <c:pt idx="17">
                  <c:v>2.42</c:v>
                </c:pt>
                <c:pt idx="18">
                  <c:v>2.09</c:v>
                </c:pt>
                <c:pt idx="19">
                  <c:v>1.8</c:v>
                </c:pt>
                <c:pt idx="20">
                  <c:v>1.56</c:v>
                </c:pt>
              </c:numCache>
            </c:numRef>
          </c:xVal>
          <c:yVal>
            <c:numRef>
              <c:f>'NTC (U)'!$B$10:$B$30</c:f>
              <c:numCache>
                <c:formatCode>General</c:formatCode>
                <c:ptCount val="21"/>
                <c:pt idx="0">
                  <c:v>20</c:v>
                </c:pt>
                <c:pt idx="1">
                  <c:v>30</c:v>
                </c:pt>
                <c:pt idx="2">
                  <c:v>40</c:v>
                </c:pt>
                <c:pt idx="3">
                  <c:v>50</c:v>
                </c:pt>
                <c:pt idx="4">
                  <c:v>55</c:v>
                </c:pt>
                <c:pt idx="5">
                  <c:v>60</c:v>
                </c:pt>
                <c:pt idx="6">
                  <c:v>70</c:v>
                </c:pt>
                <c:pt idx="7">
                  <c:v>75</c:v>
                </c:pt>
                <c:pt idx="8">
                  <c:v>80</c:v>
                </c:pt>
                <c:pt idx="9">
                  <c:v>85</c:v>
                </c:pt>
                <c:pt idx="10">
                  <c:v>90</c:v>
                </c:pt>
                <c:pt idx="11">
                  <c:v>95</c:v>
                </c:pt>
                <c:pt idx="12">
                  <c:v>100</c:v>
                </c:pt>
                <c:pt idx="13">
                  <c:v>110</c:v>
                </c:pt>
                <c:pt idx="14">
                  <c:v>120</c:v>
                </c:pt>
                <c:pt idx="15">
                  <c:v>130</c:v>
                </c:pt>
                <c:pt idx="16">
                  <c:v>140</c:v>
                </c:pt>
                <c:pt idx="17">
                  <c:v>150</c:v>
                </c:pt>
                <c:pt idx="18">
                  <c:v>160</c:v>
                </c:pt>
                <c:pt idx="19">
                  <c:v>170</c:v>
                </c:pt>
                <c:pt idx="20">
                  <c:v>180</c:v>
                </c:pt>
              </c:numCache>
            </c:numRef>
          </c:yVal>
          <c:smooth val="1"/>
        </c:ser>
        <c:ser>
          <c:idx val="1"/>
          <c:order val="1"/>
          <c:spPr>
            <a:solidFill>
              <a:srgbClr val="ed7d31"/>
            </a:solidFill>
            <a:ln w="22320">
              <a:solidFill>
                <a:srgbClr val="ed7d31"/>
              </a:solidFill>
              <a:round/>
            </a:ln>
          </c:spPr>
          <c:marker>
            <c:symbol val="square"/>
            <c:size val="6"/>
            <c:spPr>
              <a:solidFill>
                <a:srgbClr val="ed7d31"/>
              </a:solidFill>
            </c:spPr>
          </c:marker>
          <c:dLbls>
            <c:numFmt formatCode="0.0" sourceLinked="1"/>
            <c:txPr>
              <a:bodyPr/>
              <a:lstStyle/>
              <a:p>
                <a:pPr>
                  <a:defRPr b="0" sz="1000" spc="-1" strike="noStrike">
                    <a:solidFill>
                      <a:srgbClr val="000000"/>
                    </a:solidFill>
                    <a:latin typeface="Calibri"/>
                  </a:defRPr>
                </a:pPr>
              </a:p>
            </c:txPr>
            <c:dLblPos val="r"/>
            <c:showLegendKey val="0"/>
            <c:showVal val="0"/>
            <c:showCatName val="0"/>
            <c:showSerName val="0"/>
            <c:showPercent val="0"/>
            <c:showLeaderLines val="0"/>
          </c:dLbls>
          <c:xVal>
            <c:numRef>
              <c:f>'NTC (U)'!$D$10:$D$30</c:f>
              <c:numCache>
                <c:formatCode>General</c:formatCode>
                <c:ptCount val="21"/>
                <c:pt idx="0">
                  <c:v>5.12</c:v>
                </c:pt>
                <c:pt idx="1">
                  <c:v>5.07</c:v>
                </c:pt>
                <c:pt idx="2">
                  <c:v>5</c:v>
                </c:pt>
                <c:pt idx="3">
                  <c:v>4.92</c:v>
                </c:pt>
                <c:pt idx="4">
                  <c:v>4.87</c:v>
                </c:pt>
                <c:pt idx="5">
                  <c:v>4.81</c:v>
                </c:pt>
                <c:pt idx="6">
                  <c:v>4.66</c:v>
                </c:pt>
                <c:pt idx="7">
                  <c:v>4.58</c:v>
                </c:pt>
                <c:pt idx="8">
                  <c:v>4.48</c:v>
                </c:pt>
                <c:pt idx="9">
                  <c:v>4.38</c:v>
                </c:pt>
                <c:pt idx="10">
                  <c:v>4.27</c:v>
                </c:pt>
                <c:pt idx="11">
                  <c:v>4.15</c:v>
                </c:pt>
                <c:pt idx="12">
                  <c:v>4.02</c:v>
                </c:pt>
                <c:pt idx="13">
                  <c:v>3.72</c:v>
                </c:pt>
                <c:pt idx="14">
                  <c:v>3.41</c:v>
                </c:pt>
                <c:pt idx="15">
                  <c:v>3.08</c:v>
                </c:pt>
                <c:pt idx="16">
                  <c:v>2.76</c:v>
                </c:pt>
                <c:pt idx="17">
                  <c:v>2.42</c:v>
                </c:pt>
                <c:pt idx="18">
                  <c:v>2.09</c:v>
                </c:pt>
                <c:pt idx="19">
                  <c:v>1.8</c:v>
                </c:pt>
                <c:pt idx="20">
                  <c:v>1.56</c:v>
                </c:pt>
              </c:numCache>
            </c:numRef>
          </c:xVal>
          <c:yVal>
            <c:numRef>
              <c:f>'NTC (U)'!$F$10:$F$30</c:f>
              <c:numCache>
                <c:formatCode>General</c:formatCode>
                <c:ptCount val="21"/>
                <c:pt idx="0">
                  <c:v>20.4939394186507</c:v>
                </c:pt>
                <c:pt idx="1">
                  <c:v>31.3563242054778</c:v>
                </c:pt>
                <c:pt idx="2">
                  <c:v>41.8163923832904</c:v>
                </c:pt>
                <c:pt idx="3">
                  <c:v>50.6355411549542</c:v>
                </c:pt>
                <c:pt idx="4">
                  <c:v>55.185796072093</c:v>
                </c:pt>
                <c:pt idx="5">
                  <c:v>60</c:v>
                </c:pt>
                <c:pt idx="6">
                  <c:v>70.0127985305294</c:v>
                </c:pt>
                <c:pt idx="7">
                  <c:v>74.5624568045104</c:v>
                </c:pt>
                <c:pt idx="8">
                  <c:v>79.7266273709437</c:v>
                </c:pt>
                <c:pt idx="9">
                  <c:v>84.4502374630752</c:v>
                </c:pt>
                <c:pt idx="10">
                  <c:v>89.2597466699114</c:v>
                </c:pt>
                <c:pt idx="11">
                  <c:v>94.1524459074191</c:v>
                </c:pt>
                <c:pt idx="12">
                  <c:v>99.134334392501</c:v>
                </c:pt>
                <c:pt idx="13">
                  <c:v>109.765847073063</c:v>
                </c:pt>
                <c:pt idx="14">
                  <c:v>120</c:v>
                </c:pt>
                <c:pt idx="15">
                  <c:v>130.548193648794</c:v>
                </c:pt>
                <c:pt idx="16">
                  <c:v>140.806117325186</c:v>
                </c:pt>
                <c:pt idx="17">
                  <c:v>152.114385370314</c:v>
                </c:pt>
                <c:pt idx="18">
                  <c:v>163.910641317925</c:v>
                </c:pt>
                <c:pt idx="19">
                  <c:v>175.378860746389</c:v>
                </c:pt>
                <c:pt idx="20">
                  <c:v>186.053028507218</c:v>
                </c:pt>
              </c:numCache>
            </c:numRef>
          </c:yVal>
          <c:smooth val="1"/>
        </c:ser>
        <c:axId val="11772188"/>
        <c:axId val="75613345"/>
      </c:scatterChart>
      <c:valAx>
        <c:axId val="11772188"/>
        <c:scaling>
          <c:orientation val="minMax"/>
        </c:scaling>
        <c:delete val="0"/>
        <c:axPos val="b"/>
        <c:majorGridlines>
          <c:spPr>
            <a:ln w="9360">
              <a:solidFill>
                <a:srgbClr val="d9d9d9"/>
              </a:solidFill>
              <a:round/>
            </a:ln>
          </c:spPr>
        </c:majorGridlines>
        <c:numFmt formatCode="0.00" sourceLinked="1"/>
        <c:majorTickMark val="none"/>
        <c:minorTickMark val="none"/>
        <c:tickLblPos val="nextTo"/>
        <c:spPr>
          <a:ln w="9360">
            <a:solidFill>
              <a:srgbClr val="d9d9d9"/>
            </a:solidFill>
            <a:round/>
          </a:ln>
        </c:spPr>
        <c:txPr>
          <a:bodyPr/>
          <a:lstStyle/>
          <a:p>
            <a:pPr>
              <a:defRPr b="0" sz="900" spc="-1" strike="noStrike">
                <a:solidFill>
                  <a:srgbClr val="000000"/>
                </a:solidFill>
                <a:latin typeface="Calibri"/>
              </a:defRPr>
            </a:pPr>
          </a:p>
        </c:txPr>
        <c:crossAx val="75613345"/>
        <c:crosses val="autoZero"/>
        <c:crossBetween val="midCat"/>
      </c:valAx>
      <c:valAx>
        <c:axId val="75613345"/>
        <c:scaling>
          <c:orientation val="minMax"/>
        </c:scaling>
        <c:delete val="0"/>
        <c:axPos val="l"/>
        <c:majorGridlines>
          <c:spPr>
            <a:ln w="9360">
              <a:solidFill>
                <a:srgbClr val="d9d9d9"/>
              </a:solidFill>
              <a:round/>
            </a:ln>
          </c:spPr>
        </c:majorGridlines>
        <c:numFmt formatCode="0.0" sourceLinked="1"/>
        <c:majorTickMark val="none"/>
        <c:minorTickMark val="none"/>
        <c:tickLblPos val="nextTo"/>
        <c:spPr>
          <a:ln w="9360">
            <a:solidFill>
              <a:srgbClr val="d9d9d9"/>
            </a:solidFill>
            <a:round/>
          </a:ln>
        </c:spPr>
        <c:txPr>
          <a:bodyPr/>
          <a:lstStyle/>
          <a:p>
            <a:pPr>
              <a:defRPr b="0" sz="900" spc="-1" strike="noStrike">
                <a:solidFill>
                  <a:srgbClr val="000000"/>
                </a:solidFill>
                <a:latin typeface="Calibri"/>
              </a:defRPr>
            </a:pPr>
          </a:p>
        </c:txPr>
        <c:crossAx val="11772188"/>
        <c:crosses val="autoZero"/>
        <c:crossBetween val="midCat"/>
      </c:valAx>
      <c:spPr>
        <a:noFill/>
        <a:ln>
          <a:noFill/>
        </a:ln>
      </c:spPr>
    </c:plotArea>
    <c:legend>
      <c:legendPos val="t"/>
      <c:overlay val="0"/>
      <c:spPr>
        <a:noFill/>
        <a:ln>
          <a:noFill/>
        </a:ln>
      </c:spPr>
      <c:txPr>
        <a:bodyPr/>
        <a:lstStyle/>
        <a:p>
          <a:pPr>
            <a:defRPr b="0" sz="900" spc="-1" strike="noStrike">
              <a:solidFill>
                <a:srgbClr val="000000"/>
              </a:solidFill>
              <a:latin typeface="Calibri"/>
            </a:defRPr>
          </a:pPr>
        </a:p>
      </c:txPr>
    </c:legend>
    <c:plotVisOnly val="1"/>
    <c:dispBlanksAs val="gap"/>
  </c:chart>
  <c:spPr>
    <a:solidFill>
      <a:srgbClr val="ffffff"/>
    </a:solidFill>
    <a:ln w="9360">
      <a:solidFill>
        <a:srgbClr val="d9d9d9"/>
      </a:solidFill>
      <a:round/>
    </a:ln>
  </c:spPr>
</c:chartSpace>
</file>

<file path=xl/drawings/_rels/drawing2.xml.rels><?xml version="1.0" encoding="UTF-8"?>
<Relationships xmlns="http://schemas.openxmlformats.org/package/2006/relationships"><Relationship Id="rId1" Type="http://schemas.openxmlformats.org/officeDocument/2006/relationships/chart" Target="../charts/chart1.xml"/>
</Relationships>
</file>

<file path=xl/drawings/_rels/drawing3.xml.rels><?xml version="1.0" encoding="UTF-8"?>
<Relationships xmlns="http://schemas.openxmlformats.org/package/2006/relationships"><Relationship Id="rId1" Type="http://schemas.openxmlformats.org/officeDocument/2006/relationships/chart" Target="../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27000</xdr:colOff>
      <xdr:row>0</xdr:row>
      <xdr:rowOff>0</xdr:rowOff>
    </xdr:from>
    <xdr:to>
      <xdr:col>0</xdr:col>
      <xdr:colOff>8160840</xdr:colOff>
      <xdr:row>0</xdr:row>
      <xdr:rowOff>514080</xdr:rowOff>
    </xdr:to>
    <xdr:sp>
      <xdr:nvSpPr>
        <xdr:cNvPr id="0" name="CustomShape 1"/>
        <xdr:cNvSpPr/>
      </xdr:nvSpPr>
      <xdr:spPr>
        <a:xfrm>
          <a:off x="27000" y="0"/>
          <a:ext cx="8133840" cy="514080"/>
        </a:xfrm>
        <a:prstGeom prst="rect">
          <a:avLst/>
        </a:prstGeom>
        <a:solidFill>
          <a:srgbClr val="a9d18e"/>
        </a:solidFill>
        <a:ln>
          <a:noFill/>
        </a:ln>
      </xdr:spPr>
      <xdr:style>
        <a:lnRef idx="0"/>
        <a:fillRef idx="0"/>
        <a:effectRef idx="0"/>
        <a:fontRef idx="minor"/>
      </xdr:style>
      <xdr:txBody>
        <a:bodyPr lIns="90000" rIns="90000" tIns="45000" bIns="45000">
          <a:noAutofit/>
        </a:bodyPr>
        <a:p>
          <a:pPr>
            <a:lnSpc>
              <a:spcPct val="100000"/>
            </a:lnSpc>
          </a:pPr>
          <a:r>
            <a:rPr b="1" lang="en-US" sz="1200" spc="-1" strike="noStrike">
              <a:solidFill>
                <a:srgbClr val="000000"/>
              </a:solidFill>
              <a:latin typeface="Calibri"/>
            </a:rPr>
            <a:t>UTCOMP_AdcCalculators contains 4 sheets for analog sensor calibration for UTCOMP-3 and UTCOMP-PRO (v3.5+)</a:t>
          </a:r>
          <a:br/>
          <a:r>
            <a:rPr b="1" lang="en-US" sz="1200" spc="-1" strike="noStrike">
              <a:solidFill>
                <a:srgbClr val="000000"/>
              </a:solidFill>
              <a:latin typeface="Calibri"/>
            </a:rPr>
            <a:t> </a:t>
          </a:r>
          <a:r>
            <a:rPr b="0" lang="en-US" sz="1200" spc="-1" strike="noStrike">
              <a:solidFill>
                <a:srgbClr val="000000"/>
              </a:solidFill>
              <a:latin typeface="Calibri"/>
            </a:rPr>
            <a:t>- last update 2017-06-19</a:t>
          </a:r>
          <a:br/>
          <a:endParaRPr b="0" lang="en-US" sz="1200" spc="-1" strike="noStrike">
            <a:latin typeface="Times New Roman"/>
          </a:endParaRPr>
        </a:p>
        <a:p>
          <a:pPr>
            <a:lnSpc>
              <a:spcPct val="100000"/>
            </a:lnSpc>
          </a:pPr>
          <a:br/>
          <a:br/>
          <a:br/>
          <a:br/>
          <a:br/>
          <a:endParaRPr b="0" lang="en-US" sz="1200" spc="-1" strike="noStrike">
            <a:latin typeface="Times New Roman"/>
          </a:endParaRPr>
        </a:p>
        <a:p>
          <a:pPr>
            <a:lnSpc>
              <a:spcPct val="100000"/>
            </a:lnSpc>
          </a:pPr>
          <a:endParaRPr b="0" lang="en-US" sz="12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7</xdr:col>
      <xdr:colOff>303480</xdr:colOff>
      <xdr:row>11</xdr:row>
      <xdr:rowOff>25560</xdr:rowOff>
    </xdr:from>
    <xdr:to>
      <xdr:col>18</xdr:col>
      <xdr:colOff>380160</xdr:colOff>
      <xdr:row>30</xdr:row>
      <xdr:rowOff>104760</xdr:rowOff>
    </xdr:to>
    <xdr:graphicFrame>
      <xdr:nvGraphicFramePr>
        <xdr:cNvPr id="1" name="Chart 6"/>
        <xdr:cNvGraphicFramePr/>
      </xdr:nvGraphicFramePr>
      <xdr:xfrm>
        <a:off x="4638600" y="2670840"/>
        <a:ext cx="7055640" cy="3409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0</xdr:col>
      <xdr:colOff>27000</xdr:colOff>
      <xdr:row>0</xdr:row>
      <xdr:rowOff>0</xdr:rowOff>
    </xdr:from>
    <xdr:to>
      <xdr:col>18</xdr:col>
      <xdr:colOff>14040</xdr:colOff>
      <xdr:row>0</xdr:row>
      <xdr:rowOff>637920</xdr:rowOff>
    </xdr:to>
    <xdr:sp>
      <xdr:nvSpPr>
        <xdr:cNvPr id="2" name="CustomShape 1"/>
        <xdr:cNvSpPr/>
      </xdr:nvSpPr>
      <xdr:spPr>
        <a:xfrm>
          <a:off x="27000" y="0"/>
          <a:ext cx="11301120" cy="637920"/>
        </a:xfrm>
        <a:prstGeom prst="rect">
          <a:avLst/>
        </a:prstGeom>
        <a:solidFill>
          <a:srgbClr val="a9d18e"/>
        </a:solidFill>
        <a:ln>
          <a:noFill/>
        </a:ln>
      </xdr:spPr>
      <xdr:style>
        <a:lnRef idx="0"/>
        <a:fillRef idx="0"/>
        <a:effectRef idx="0"/>
        <a:fontRef idx="minor"/>
      </xdr:style>
      <xdr:txBody>
        <a:bodyPr lIns="90000" rIns="90000" tIns="45000" bIns="45000">
          <a:noAutofit/>
        </a:bodyPr>
        <a:p>
          <a:r>
            <a:rPr b="1" lang="en-US" sz="1100" spc="-1" strike="noStrike">
              <a:solidFill>
                <a:srgbClr val="000000"/>
              </a:solidFill>
              <a:latin typeface="Calibri"/>
            </a:rPr>
            <a:t>This sheet is used for NTC temperature sensors calibration (resistance is given)</a:t>
          </a:r>
          <a:endParaRPr b="0" lang="en-US" sz="1100" spc="-1" strike="noStrike">
            <a:latin typeface="Times New Roman"/>
          </a:endParaRPr>
        </a:p>
        <a:p>
          <a:r>
            <a:rPr b="0" lang="en-US" sz="1100" spc="-1" strike="noStrike">
              <a:solidFill>
                <a:srgbClr val="000000"/>
              </a:solidFill>
              <a:latin typeface="Calibri"/>
            </a:rPr>
            <a:t>You will need at least 2 measurement points for NTC sensor (temperature in function of resistance) to calculate R25 and Beta parameters (for UTCOMP).</a:t>
          </a:r>
          <a:endParaRPr b="0" lang="en-US" sz="1100" spc="-1" strike="noStrike">
            <a:latin typeface="Times New Roman"/>
          </a:endParaRPr>
        </a:p>
        <a:p>
          <a:r>
            <a:rPr b="0" lang="en-US" sz="1100" spc="-1" strike="noStrike">
              <a:solidFill>
                <a:srgbClr val="000000"/>
              </a:solidFill>
              <a:latin typeface="Calibri"/>
            </a:rPr>
            <a:t>You can also check your calibration errors if you enter sensor's resistance table in extended range.</a:t>
          </a:r>
          <a:endParaRPr b="0" lang="en-US" sz="1100" spc="-1" strike="noStrike">
            <a:latin typeface="Times New Roman"/>
          </a:endParaRPr>
        </a:p>
        <a:p>
          <a:endParaRPr b="0" lang="en-US" sz="11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7</xdr:col>
      <xdr:colOff>303480</xdr:colOff>
      <xdr:row>11</xdr:row>
      <xdr:rowOff>25560</xdr:rowOff>
    </xdr:from>
    <xdr:to>
      <xdr:col>18</xdr:col>
      <xdr:colOff>380160</xdr:colOff>
      <xdr:row>30</xdr:row>
      <xdr:rowOff>104760</xdr:rowOff>
    </xdr:to>
    <xdr:graphicFrame>
      <xdr:nvGraphicFramePr>
        <xdr:cNvPr id="3" name="Chart 6"/>
        <xdr:cNvGraphicFramePr/>
      </xdr:nvGraphicFramePr>
      <xdr:xfrm>
        <a:off x="4638600" y="2670840"/>
        <a:ext cx="7055640" cy="3409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0</xdr:col>
      <xdr:colOff>27000</xdr:colOff>
      <xdr:row>0</xdr:row>
      <xdr:rowOff>0</xdr:rowOff>
    </xdr:from>
    <xdr:to>
      <xdr:col>18</xdr:col>
      <xdr:colOff>14040</xdr:colOff>
      <xdr:row>0</xdr:row>
      <xdr:rowOff>637920</xdr:rowOff>
    </xdr:to>
    <xdr:sp>
      <xdr:nvSpPr>
        <xdr:cNvPr id="4" name="CustomShape 1"/>
        <xdr:cNvSpPr/>
      </xdr:nvSpPr>
      <xdr:spPr>
        <a:xfrm>
          <a:off x="27000" y="0"/>
          <a:ext cx="11301120" cy="637920"/>
        </a:xfrm>
        <a:prstGeom prst="rect">
          <a:avLst/>
        </a:prstGeom>
        <a:solidFill>
          <a:srgbClr val="a9d18e"/>
        </a:solidFill>
        <a:ln>
          <a:noFill/>
        </a:ln>
      </xdr:spPr>
      <xdr:style>
        <a:lnRef idx="0"/>
        <a:fillRef idx="0"/>
        <a:effectRef idx="0"/>
        <a:fontRef idx="minor"/>
      </xdr:style>
      <xdr:txBody>
        <a:bodyPr lIns="90000" rIns="90000" tIns="45000" bIns="45000">
          <a:noAutofit/>
        </a:bodyPr>
        <a:p>
          <a:r>
            <a:rPr b="1" lang="en-US" sz="1100" spc="-1" strike="noStrike">
              <a:solidFill>
                <a:srgbClr val="000000"/>
              </a:solidFill>
              <a:latin typeface="Calibri"/>
            </a:rPr>
            <a:t>This sheet is used for NTC temperature sensors calibration (Voltage is given). </a:t>
          </a:r>
          <a:endParaRPr b="0" lang="en-US" sz="1100" spc="-1" strike="noStrike">
            <a:latin typeface="Times New Roman"/>
          </a:endParaRPr>
        </a:p>
        <a:p>
          <a:r>
            <a:rPr b="0" lang="en-US" sz="1100" spc="-1" strike="noStrike">
              <a:solidFill>
                <a:srgbClr val="000000"/>
              </a:solidFill>
              <a:latin typeface="Calibri"/>
            </a:rPr>
            <a:t>You will need at least 2 measurement points for NTC sensor (temperature in function of voltage) to calculate R25 and Beta parameters (for UTCOMP).</a:t>
          </a:r>
          <a:endParaRPr b="0" lang="en-US" sz="1100" spc="-1" strike="noStrike">
            <a:latin typeface="Times New Roman"/>
          </a:endParaRPr>
        </a:p>
        <a:p>
          <a:r>
            <a:rPr b="0" lang="en-US" sz="1100" spc="-1" strike="noStrike">
              <a:solidFill>
                <a:srgbClr val="000000"/>
              </a:solidFill>
              <a:latin typeface="Calibri"/>
            </a:rPr>
            <a:t>You can also check your calibration errors if you enter sensor's voltage table in extended range.</a:t>
          </a:r>
          <a:endParaRPr b="0" lang="en-US" sz="1100" spc="-1" strike="noStrike">
            <a:latin typeface="Times New Roman"/>
          </a:endParaRPr>
        </a:p>
        <a:p>
          <a:endParaRPr b="0" lang="en-US" sz="1100" spc="-1" strike="noStrike">
            <a:latin typeface="Times New Roman"/>
          </a:endParaRPr>
        </a:p>
      </xdr:txBody>
    </xdr:sp>
    <xdr:clientData/>
  </xdr:twoCellAnchor>
  <xdr:twoCellAnchor editAs="twoCell">
    <xdr:from>
      <xdr:col>0</xdr:col>
      <xdr:colOff>36360</xdr:colOff>
      <xdr:row>35</xdr:row>
      <xdr:rowOff>141840</xdr:rowOff>
    </xdr:from>
    <xdr:to>
      <xdr:col>17</xdr:col>
      <xdr:colOff>163440</xdr:colOff>
      <xdr:row>35</xdr:row>
      <xdr:rowOff>827280</xdr:rowOff>
    </xdr:to>
    <xdr:sp>
      <xdr:nvSpPr>
        <xdr:cNvPr id="5" name="CustomShape 1"/>
        <xdr:cNvSpPr/>
      </xdr:nvSpPr>
      <xdr:spPr>
        <a:xfrm>
          <a:off x="36360" y="6985800"/>
          <a:ext cx="10793160" cy="685440"/>
        </a:xfrm>
        <a:prstGeom prst="rect">
          <a:avLst/>
        </a:prstGeom>
        <a:solidFill>
          <a:srgbClr val="f8baba"/>
        </a:solidFill>
        <a:ln>
          <a:noFill/>
        </a:ln>
      </xdr:spPr>
      <xdr:style>
        <a:lnRef idx="0"/>
        <a:fillRef idx="0"/>
        <a:effectRef idx="0"/>
        <a:fontRef idx="minor"/>
      </xdr:style>
      <xdr:txBody>
        <a:bodyPr lIns="90000" rIns="90000" tIns="45000" bIns="45000">
          <a:noAutofit/>
        </a:bodyPr>
        <a:p>
          <a:r>
            <a:rPr b="0" lang="en-US" sz="1100" spc="-1" strike="noStrike">
              <a:solidFill>
                <a:srgbClr val="000000"/>
              </a:solidFill>
              <a:latin typeface="Calibri"/>
            </a:rPr>
            <a:t>Please note!</a:t>
          </a:r>
          <a:br/>
          <a:r>
            <a:rPr b="0" lang="en-US" sz="1100" spc="-1" strike="noStrike">
              <a:solidFill>
                <a:srgbClr val="000000"/>
              </a:solidFill>
              <a:latin typeface="Calibri"/>
            </a:rPr>
            <a:t>If you have voltage output characteristics from ECU than you should enter VREF for ECU (5.0V usually) - sensor connected to AdcX.</a:t>
          </a:r>
          <a:br/>
          <a:r>
            <a:rPr b="0" lang="en-US" sz="1100" spc="-1" strike="noStrike">
              <a:solidFill>
                <a:srgbClr val="000000"/>
              </a:solidFill>
              <a:latin typeface="Calibri"/>
            </a:rPr>
            <a:t>If you have voltage output characteristics from UTCOMP than you should enter VREF for UTCOMP - sensor connected to AdcVccX.</a:t>
          </a:r>
          <a:endParaRPr b="0" lang="en-US" sz="11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36360</xdr:colOff>
      <xdr:row>0</xdr:row>
      <xdr:rowOff>48240</xdr:rowOff>
    </xdr:from>
    <xdr:to>
      <xdr:col>11</xdr:col>
      <xdr:colOff>562320</xdr:colOff>
      <xdr:row>0</xdr:row>
      <xdr:rowOff>667080</xdr:rowOff>
    </xdr:to>
    <xdr:sp>
      <xdr:nvSpPr>
        <xdr:cNvPr id="6" name="CustomShape 1"/>
        <xdr:cNvSpPr/>
      </xdr:nvSpPr>
      <xdr:spPr>
        <a:xfrm>
          <a:off x="36360" y="48240"/>
          <a:ext cx="6432480" cy="618840"/>
        </a:xfrm>
        <a:prstGeom prst="rect">
          <a:avLst/>
        </a:prstGeom>
        <a:solidFill>
          <a:srgbClr val="a9d18e"/>
        </a:solidFill>
        <a:ln>
          <a:noFill/>
        </a:ln>
      </xdr:spPr>
      <xdr:style>
        <a:lnRef idx="0"/>
        <a:fillRef idx="0"/>
        <a:effectRef idx="0"/>
        <a:fontRef idx="minor"/>
      </xdr:style>
      <xdr:txBody>
        <a:bodyPr lIns="90000" rIns="90000" tIns="45000" bIns="45000">
          <a:noAutofit/>
        </a:bodyPr>
        <a:p>
          <a:pPr>
            <a:lnSpc>
              <a:spcPct val="100000"/>
            </a:lnSpc>
          </a:pPr>
          <a:r>
            <a:rPr b="1" lang="en-US" sz="1100" spc="-1" strike="noStrike">
              <a:solidFill>
                <a:srgbClr val="000000"/>
              </a:solidFill>
              <a:latin typeface="Calibri"/>
            </a:rPr>
            <a:t>This sheet is used for voltage linear output sensors calibration connected to AdcX input</a:t>
          </a:r>
          <a:endParaRPr b="0" lang="en-US" sz="1100" spc="-1" strike="noStrike">
            <a:latin typeface="Times New Roman"/>
          </a:endParaRPr>
        </a:p>
        <a:p>
          <a:pPr>
            <a:lnSpc>
              <a:spcPct val="100000"/>
            </a:lnSpc>
          </a:pPr>
          <a:r>
            <a:rPr b="0" lang="en-US" sz="1100" spc="-1" strike="noStrike">
              <a:solidFill>
                <a:srgbClr val="000000"/>
              </a:solidFill>
              <a:latin typeface="Calibri"/>
            </a:rPr>
            <a:t>In order to calculate sensor linear function parameters (a &amp; b) you need at least 2 points of sensor characteristics (intersted value in function of voltage)</a:t>
          </a:r>
          <a:endParaRPr b="0" lang="en-US" sz="1100" spc="-1" strike="noStrike">
            <a:latin typeface="Times New Roman"/>
          </a:endParaRPr>
        </a:p>
      </xdr:txBody>
    </xdr:sp>
    <xdr:clientData/>
  </xdr:twoCellAnchor>
  <xdr:twoCellAnchor editAs="twoCell">
    <xdr:from>
      <xdr:col>4</xdr:col>
      <xdr:colOff>37080</xdr:colOff>
      <xdr:row>3</xdr:row>
      <xdr:rowOff>88200</xdr:rowOff>
    </xdr:from>
    <xdr:to>
      <xdr:col>10</xdr:col>
      <xdr:colOff>98280</xdr:colOff>
      <xdr:row>6</xdr:row>
      <xdr:rowOff>68400</xdr:rowOff>
    </xdr:to>
    <xdr:sp>
      <xdr:nvSpPr>
        <xdr:cNvPr id="7" name="CustomShape 1"/>
        <xdr:cNvSpPr/>
      </xdr:nvSpPr>
      <xdr:spPr>
        <a:xfrm>
          <a:off x="2326680" y="1146600"/>
          <a:ext cx="3029760" cy="468000"/>
        </a:xfrm>
        <a:prstGeom prst="rect">
          <a:avLst/>
        </a:prstGeom>
        <a:solidFill>
          <a:srgbClr val="f2f2f2"/>
        </a:solidFill>
        <a:ln>
          <a:noFill/>
        </a:ln>
      </xdr:spPr>
      <xdr:style>
        <a:lnRef idx="0"/>
        <a:fillRef idx="0"/>
        <a:effectRef idx="0"/>
        <a:fontRef idx="minor"/>
      </xdr:style>
      <xdr:txBody>
        <a:bodyPr lIns="90000" rIns="90000" tIns="45000" bIns="45000">
          <a:noAutofit/>
        </a:bodyPr>
        <a:p>
          <a:r>
            <a:rPr b="0" lang="en-US" sz="1100" spc="-1" strike="noStrike">
              <a:solidFill>
                <a:srgbClr val="000000"/>
              </a:solidFill>
              <a:latin typeface="Calibri"/>
            </a:rPr>
            <a:t>Calculated 'a' &amp; 'b' parameters type in sensor configuration in UTCOMP's app</a:t>
          </a:r>
          <a:endParaRPr b="0" lang="en-US" sz="1100" spc="-1" strike="noStrike">
            <a:latin typeface="Times New Roman"/>
          </a:endParaRPr>
        </a:p>
      </xdr:txBody>
    </xdr:sp>
    <xdr:clientData/>
  </xdr:twoCellAnchor>
  <xdr:twoCellAnchor editAs="twoCell">
    <xdr:from>
      <xdr:col>0</xdr:col>
      <xdr:colOff>36360</xdr:colOff>
      <xdr:row>7</xdr:row>
      <xdr:rowOff>52200</xdr:rowOff>
    </xdr:from>
    <xdr:to>
      <xdr:col>11</xdr:col>
      <xdr:colOff>591120</xdr:colOff>
      <xdr:row>7</xdr:row>
      <xdr:rowOff>1213920</xdr:rowOff>
    </xdr:to>
    <xdr:sp>
      <xdr:nvSpPr>
        <xdr:cNvPr id="8" name="CustomShape 1"/>
        <xdr:cNvSpPr/>
      </xdr:nvSpPr>
      <xdr:spPr>
        <a:xfrm>
          <a:off x="36360" y="1760760"/>
          <a:ext cx="6461280" cy="1161720"/>
        </a:xfrm>
        <a:prstGeom prst="rect">
          <a:avLst/>
        </a:prstGeom>
        <a:solidFill>
          <a:srgbClr val="deebf7"/>
        </a:solidFill>
        <a:ln>
          <a:noFill/>
        </a:ln>
      </xdr:spPr>
      <xdr:style>
        <a:lnRef idx="0"/>
        <a:fillRef idx="0"/>
        <a:effectRef idx="0"/>
        <a:fontRef idx="minor"/>
      </xdr:style>
      <xdr:txBody>
        <a:bodyPr lIns="90000" rIns="90000" tIns="45000" bIns="45000">
          <a:noAutofit/>
        </a:bodyPr>
        <a:p>
          <a:r>
            <a:rPr b="0" lang="en-US" sz="1100" spc="-1" strike="noStrike">
              <a:solidFill>
                <a:srgbClr val="000000"/>
              </a:solidFill>
              <a:latin typeface="Calibri"/>
            </a:rPr>
            <a:t>Example applications:</a:t>
          </a:r>
          <a:br/>
          <a:r>
            <a:rPr b="0" lang="en-US" sz="1100" spc="-1" strike="noStrike">
              <a:solidFill>
                <a:srgbClr val="000000"/>
              </a:solidFill>
              <a:latin typeface="Calibri"/>
            </a:rPr>
            <a:t>- absolute pressure from MAP (0-5V output in function of BAR) TIP: substract one from "b" for boost pressure</a:t>
          </a:r>
          <a:br/>
          <a:r>
            <a:rPr b="0" lang="en-US" sz="1100" spc="-1" strike="noStrike">
              <a:solidFill>
                <a:srgbClr val="000000"/>
              </a:solidFill>
              <a:latin typeface="Calibri"/>
            </a:rPr>
            <a:t>- oil pressure from oil pressure sensor (with voltage 0-5V output in function of BAR)</a:t>
          </a:r>
          <a:br/>
          <a:r>
            <a:rPr b="0" lang="en-US" sz="1100" spc="-1" strike="noStrike">
              <a:solidFill>
                <a:srgbClr val="000000"/>
              </a:solidFill>
              <a:latin typeface="Calibri"/>
            </a:rPr>
            <a:t>- fuel pressure from fuel pressure sensor (with voltage 0-5V output in function of BAR)</a:t>
          </a:r>
          <a:br/>
          <a:r>
            <a:rPr b="0" lang="en-US" sz="1100" spc="-1" strike="noStrike">
              <a:solidFill>
                <a:srgbClr val="000000"/>
              </a:solidFill>
              <a:latin typeface="Calibri"/>
            </a:rPr>
            <a:t>- AFR from wideband o2 controller (0-5V output in function of AFR)</a:t>
          </a:r>
          <a:br/>
          <a:r>
            <a:rPr b="0" lang="en-US" sz="1100" spc="-1" strike="noStrike">
              <a:solidFill>
                <a:srgbClr val="000000"/>
              </a:solidFill>
              <a:latin typeface="Calibri"/>
            </a:rPr>
            <a:t>- EGT from EGT-K amplifier (0-5V output in function of temperature [C])</a:t>
          </a:r>
          <a:endParaRPr b="0" lang="en-US" sz="1100" spc="-1" strike="noStrike">
            <a:latin typeface="Times New Roman"/>
          </a:endParaRPr>
        </a:p>
        <a:p>
          <a:endParaRPr b="0" lang="en-US" sz="1100" spc="-1" strike="noStrike">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36360</xdr:colOff>
      <xdr:row>0</xdr:row>
      <xdr:rowOff>0</xdr:rowOff>
    </xdr:from>
    <xdr:to>
      <xdr:col>10</xdr:col>
      <xdr:colOff>255960</xdr:colOff>
      <xdr:row>0</xdr:row>
      <xdr:rowOff>856800</xdr:rowOff>
    </xdr:to>
    <xdr:sp>
      <xdr:nvSpPr>
        <xdr:cNvPr id="9" name="CustomShape 1"/>
        <xdr:cNvSpPr/>
      </xdr:nvSpPr>
      <xdr:spPr>
        <a:xfrm>
          <a:off x="36360" y="0"/>
          <a:ext cx="6510240" cy="856800"/>
        </a:xfrm>
        <a:prstGeom prst="rect">
          <a:avLst/>
        </a:prstGeom>
        <a:solidFill>
          <a:srgbClr val="a9d18e"/>
        </a:solidFill>
        <a:ln>
          <a:noFill/>
        </a:ln>
      </xdr:spPr>
      <xdr:style>
        <a:lnRef idx="0"/>
        <a:fillRef idx="0"/>
        <a:effectRef idx="0"/>
        <a:fontRef idx="minor"/>
      </xdr:style>
      <xdr:txBody>
        <a:bodyPr lIns="90000" rIns="90000" tIns="45000" bIns="45000">
          <a:noAutofit/>
        </a:bodyPr>
        <a:p>
          <a:pPr>
            <a:lnSpc>
              <a:spcPct val="100000"/>
            </a:lnSpc>
          </a:pPr>
          <a:r>
            <a:rPr b="1" lang="en-US" sz="1100" spc="-1" strike="noStrike">
              <a:solidFill>
                <a:srgbClr val="000000"/>
              </a:solidFill>
              <a:latin typeface="Calibri"/>
            </a:rPr>
            <a:t>This sheet is used for resistance linear sensors calibration connected to AdcVccX input. </a:t>
          </a:r>
          <a:endParaRPr b="0" lang="en-US" sz="1100" spc="-1" strike="noStrike">
            <a:latin typeface="Times New Roman"/>
          </a:endParaRPr>
        </a:p>
        <a:p>
          <a:pPr>
            <a:lnSpc>
              <a:spcPct val="100000"/>
            </a:lnSpc>
          </a:pPr>
          <a:r>
            <a:rPr b="0" lang="en-US" sz="1100" spc="-1" strike="noStrike">
              <a:solidFill>
                <a:srgbClr val="000000"/>
              </a:solidFill>
              <a:latin typeface="Calibri"/>
            </a:rPr>
            <a:t>In order to calculate sensor linear function parameters (a &amp; b) you need at least 2 points of sensor characteristics (interested value in function of resistance). You will also need to know values of UTCOMP's pull-up resistor (Rpullup) and voltage reference (VREF)</a:t>
          </a:r>
          <a:endParaRPr b="0" lang="en-US" sz="1100" spc="-1" strike="noStrike">
            <a:latin typeface="Times New Roman"/>
          </a:endParaRPr>
        </a:p>
      </xdr:txBody>
    </xdr:sp>
    <xdr:clientData/>
  </xdr:twoCellAnchor>
  <xdr:twoCellAnchor editAs="twoCell">
    <xdr:from>
      <xdr:col>4</xdr:col>
      <xdr:colOff>599760</xdr:colOff>
      <xdr:row>6</xdr:row>
      <xdr:rowOff>65880</xdr:rowOff>
    </xdr:from>
    <xdr:to>
      <xdr:col>10</xdr:col>
      <xdr:colOff>80280</xdr:colOff>
      <xdr:row>9</xdr:row>
      <xdr:rowOff>30240</xdr:rowOff>
    </xdr:to>
    <xdr:sp>
      <xdr:nvSpPr>
        <xdr:cNvPr id="10" name="CustomShape 1"/>
        <xdr:cNvSpPr/>
      </xdr:nvSpPr>
      <xdr:spPr>
        <a:xfrm>
          <a:off x="3921840" y="1839240"/>
          <a:ext cx="2449080" cy="464760"/>
        </a:xfrm>
        <a:prstGeom prst="rect">
          <a:avLst/>
        </a:prstGeom>
        <a:solidFill>
          <a:srgbClr val="f2f2f2"/>
        </a:solidFill>
        <a:ln>
          <a:noFill/>
        </a:ln>
      </xdr:spPr>
      <xdr:style>
        <a:lnRef idx="0"/>
        <a:fillRef idx="0"/>
        <a:effectRef idx="0"/>
        <a:fontRef idx="minor"/>
      </xdr:style>
      <xdr:txBody>
        <a:bodyPr lIns="90000" rIns="90000" tIns="45000" bIns="45000">
          <a:noAutofit/>
        </a:bodyPr>
        <a:p>
          <a:r>
            <a:rPr b="0" lang="en-US" sz="1100" spc="-1" strike="noStrike">
              <a:solidFill>
                <a:srgbClr val="000000"/>
              </a:solidFill>
              <a:latin typeface="Calibri"/>
            </a:rPr>
            <a:t>Calculated 'a' &amp; 'b' parameters type in sensor configuration in UTCOMP's app</a:t>
          </a:r>
          <a:endParaRPr b="0" lang="en-US" sz="1100" spc="-1" strike="noStrike">
            <a:latin typeface="Times New Roman"/>
          </a:endParaRPr>
        </a:p>
      </xdr:txBody>
    </xdr:sp>
    <xdr:clientData/>
  </xdr:twoCellAnchor>
  <xdr:twoCellAnchor editAs="twoCell">
    <xdr:from>
      <xdr:col>0</xdr:col>
      <xdr:colOff>36360</xdr:colOff>
      <xdr:row>10</xdr:row>
      <xdr:rowOff>61560</xdr:rowOff>
    </xdr:from>
    <xdr:to>
      <xdr:col>10</xdr:col>
      <xdr:colOff>208440</xdr:colOff>
      <xdr:row>10</xdr:row>
      <xdr:rowOff>870840</xdr:rowOff>
    </xdr:to>
    <xdr:sp>
      <xdr:nvSpPr>
        <xdr:cNvPr id="11" name="CustomShape 1"/>
        <xdr:cNvSpPr/>
      </xdr:nvSpPr>
      <xdr:spPr>
        <a:xfrm>
          <a:off x="36360" y="2498040"/>
          <a:ext cx="6462720" cy="809280"/>
        </a:xfrm>
        <a:prstGeom prst="rect">
          <a:avLst/>
        </a:prstGeom>
        <a:solidFill>
          <a:srgbClr val="deebf7"/>
        </a:solidFill>
        <a:ln>
          <a:noFill/>
        </a:ln>
      </xdr:spPr>
      <xdr:style>
        <a:lnRef idx="0"/>
        <a:fillRef idx="0"/>
        <a:effectRef idx="0"/>
        <a:fontRef idx="minor"/>
      </xdr:style>
      <xdr:txBody>
        <a:bodyPr lIns="90000" rIns="90000" tIns="45000" bIns="45000">
          <a:noAutofit/>
        </a:bodyPr>
        <a:p>
          <a:r>
            <a:rPr b="0" lang="en-US" sz="1100" spc="-1" strike="noStrike">
              <a:solidFill>
                <a:srgbClr val="000000"/>
              </a:solidFill>
              <a:latin typeface="Calibri"/>
            </a:rPr>
            <a:t>Example applications:</a:t>
          </a:r>
          <a:br/>
          <a:r>
            <a:rPr b="0" lang="en-US" sz="1100" spc="-1" strike="noStrike">
              <a:solidFill>
                <a:srgbClr val="000000"/>
              </a:solidFill>
              <a:latin typeface="Calibri"/>
            </a:rPr>
            <a:t>- oil pressure from oil pressure linear resistance sensor (e.g. 240-33 ohm 0-10 BAR)</a:t>
          </a:r>
          <a:br/>
          <a:r>
            <a:rPr b="0" lang="en-US" sz="1100" spc="-1" strike="noStrike">
              <a:solidFill>
                <a:srgbClr val="000000"/>
              </a:solidFill>
              <a:latin typeface="Calibri"/>
            </a:rPr>
            <a:t>- fuel pressure from fuel pressure linear resistance sensor (e.g. 240-33 ohm 0-10 BAR)</a:t>
          </a:r>
          <a:br/>
          <a:r>
            <a:rPr b="0" lang="en-US" sz="1100" spc="-1" strike="noStrike">
              <a:solidFill>
                <a:srgbClr val="000000"/>
              </a:solidFill>
              <a:latin typeface="Calibri"/>
            </a:rPr>
            <a:t>- fuel level from fuel level sensor</a:t>
          </a:r>
          <a:endParaRPr b="0" lang="en-US" sz="1100" spc="-1" strike="noStrike">
            <a:latin typeface="Times New Roman"/>
          </a:endParaRPr>
        </a:p>
        <a:p>
          <a:endParaRPr b="0" lang="en-US" sz="1100" spc="-1" strike="noStrike">
            <a:latin typeface="Times New Roman"/>
          </a:endParaRPr>
        </a:p>
      </xdr:txBody>
    </xdr:sp>
    <xdr:clientData/>
  </xdr:twoCellAnchor>
  <xdr:twoCellAnchor editAs="twoCell">
    <xdr:from>
      <xdr:col>0</xdr:col>
      <xdr:colOff>36360</xdr:colOff>
      <xdr:row>11</xdr:row>
      <xdr:rowOff>61560</xdr:rowOff>
    </xdr:from>
    <xdr:to>
      <xdr:col>11</xdr:col>
      <xdr:colOff>133920</xdr:colOff>
      <xdr:row>11</xdr:row>
      <xdr:rowOff>861480</xdr:rowOff>
    </xdr:to>
    <xdr:sp>
      <xdr:nvSpPr>
        <xdr:cNvPr id="12" name="CustomShape 1"/>
        <xdr:cNvSpPr/>
      </xdr:nvSpPr>
      <xdr:spPr>
        <a:xfrm>
          <a:off x="36360" y="3479040"/>
          <a:ext cx="7036560" cy="799920"/>
        </a:xfrm>
        <a:prstGeom prst="rect">
          <a:avLst/>
        </a:prstGeom>
        <a:solidFill>
          <a:srgbClr val="f8baba"/>
        </a:solidFill>
        <a:ln>
          <a:noFill/>
        </a:ln>
      </xdr:spPr>
      <xdr:style>
        <a:lnRef idx="0"/>
        <a:fillRef idx="0"/>
        <a:effectRef idx="0"/>
        <a:fontRef idx="minor"/>
      </xdr:style>
      <xdr:txBody>
        <a:bodyPr lIns="90000" rIns="90000" tIns="45000" bIns="45000">
          <a:noAutofit/>
        </a:bodyPr>
        <a:p>
          <a:r>
            <a:rPr b="0" lang="en-US" sz="1100" spc="-1" strike="noStrike">
              <a:solidFill>
                <a:srgbClr val="000000"/>
              </a:solidFill>
              <a:latin typeface="Calibri"/>
            </a:rPr>
            <a:t>Please note!</a:t>
          </a:r>
          <a:br/>
          <a:r>
            <a:rPr b="0" lang="en-US" sz="1100" spc="-1" strike="noStrike">
              <a:solidFill>
                <a:srgbClr val="000000"/>
              </a:solidFill>
              <a:latin typeface="Calibri"/>
            </a:rPr>
            <a:t>Resistance sensors connected to AdcVccX input should not be connected to any other devices! (only to UTCOMP).</a:t>
          </a:r>
          <a:br/>
          <a:r>
            <a:rPr b="0" lang="en-US" sz="1100" spc="-1" strike="noStrike">
              <a:solidFill>
                <a:srgbClr val="000000"/>
              </a:solidFill>
              <a:latin typeface="Calibri"/>
            </a:rPr>
            <a:t>If sensor is already connected to other devices (e.g. stock sensor) than it should be connected to AdcX input and calibrated in function of voltage.</a:t>
          </a:r>
          <a:endParaRPr b="0" lang="en-US" sz="11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2.v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4.xml"/><Relationship Id="rId3" Type="http://schemas.openxmlformats.org/officeDocument/2006/relationships/vmlDrawing" Target="../drawings/vmlDrawing3.v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5.xml"/><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8"/>
  <sheetViews>
    <sheetView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3.8" zeroHeight="false" outlineLevelRow="0" outlineLevelCol="0"/>
  <cols>
    <col collapsed="false" customWidth="true" hidden="false" outlineLevel="0" max="1" min="1" style="1" width="123.19"/>
    <col collapsed="false" customWidth="true" hidden="false" outlineLevel="0" max="1025" min="2" style="1" width="8.71"/>
  </cols>
  <sheetData>
    <row r="1" s="2" customFormat="true" ht="41.25" hidden="false" customHeight="true" outlineLevel="0" collapsed="false"/>
    <row r="3" s="4" customFormat="true" ht="24.95" hidden="false" customHeight="true" outlineLevel="0" collapsed="false">
      <c r="A3" s="3" t="s">
        <v>0</v>
      </c>
    </row>
    <row r="4" s="4" customFormat="true" ht="24.95" hidden="false" customHeight="true" outlineLevel="0" collapsed="false">
      <c r="A4" s="5" t="s">
        <v>1</v>
      </c>
    </row>
    <row r="5" s="4" customFormat="true" ht="24.95" hidden="false" customHeight="true" outlineLevel="0" collapsed="false">
      <c r="A5" s="5" t="s">
        <v>2</v>
      </c>
    </row>
    <row r="6" s="4" customFormat="true" ht="24.95" hidden="false" customHeight="true" outlineLevel="0" collapsed="false">
      <c r="A6" s="6" t="s">
        <v>3</v>
      </c>
    </row>
    <row r="8" customFormat="false" ht="13.8" hidden="false" customHeight="false" outlineLevel="0" collapsed="false">
      <c r="A8" s="7" t="s">
        <v>4</v>
      </c>
    </row>
  </sheetData>
  <hyperlinks>
    <hyperlink ref="A3" location="'NTC (R)'!A1" display="1. NTC (R) - calibration for NTC temperature sensors where resistance is known"/>
    <hyperlink ref="A4" location="'NTC (U)'!A1" display="2. NTC (U) - calibration for NTC temperature sensors where voltage is known"/>
    <hyperlink ref="A5" location="AdcX!A1" display="3. AdcX - calibration for linear voltage sensors (0-5V) connected to AdcX inputs"/>
    <hyperlink ref="A6" location="AdcVccX!A1" display="4. AdcVccX - calibration for linear resistance sensors connected to AdcVccX inputs"/>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L34"/>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2.8" zeroHeight="false" outlineLevelRow="0" outlineLevelCol="0"/>
  <cols>
    <col collapsed="false" customWidth="true" hidden="false" outlineLevel="0" max="1" min="1" style="2" width="14.93"/>
    <col collapsed="false" customWidth="true" hidden="false" outlineLevel="0" max="2" min="2" style="2" width="6.46"/>
    <col collapsed="false" customWidth="true" hidden="false" outlineLevel="0" max="3" min="3" style="2" width="9.05"/>
    <col collapsed="false" customWidth="true" hidden="false" outlineLevel="0" max="4" min="4" style="2" width="7.75"/>
    <col collapsed="false" customWidth="true" hidden="false" outlineLevel="0" max="5" min="5" style="2" width="4.3"/>
    <col collapsed="false" customWidth="true" hidden="false" outlineLevel="0" max="6" min="6" style="2" width="10.19"/>
    <col collapsed="false" customWidth="true" hidden="false" outlineLevel="0" max="7" min="7" style="2" width="8.76"/>
    <col collapsed="false" customWidth="true" hidden="false" outlineLevel="0" max="8" min="8" style="2" width="4.59"/>
    <col collapsed="false" customWidth="true" hidden="false" outlineLevel="0" max="9" min="9" style="2" width="13.07"/>
    <col collapsed="false" customWidth="true" hidden="false" outlineLevel="0" max="10" min="10" style="2" width="14.64"/>
    <col collapsed="false" customWidth="true" hidden="false" outlineLevel="0" max="11" min="11" style="2" width="2.15"/>
    <col collapsed="false" customWidth="true" hidden="false" outlineLevel="0" max="12" min="12" style="2" width="9.33"/>
    <col collapsed="false" customWidth="true" hidden="false" outlineLevel="0" max="1025" min="13" style="2" width="9.19"/>
  </cols>
  <sheetData>
    <row r="1" customFormat="false" ht="57" hidden="false" customHeight="true" outlineLevel="0" collapsed="false">
      <c r="A1" s="8"/>
    </row>
    <row r="3" s="9" customFormat="true" ht="21.95" hidden="false" customHeight="true" outlineLevel="0" collapsed="false">
      <c r="B3" s="10" t="s">
        <v>5</v>
      </c>
      <c r="C3" s="10"/>
      <c r="D3" s="10"/>
      <c r="E3" s="10"/>
      <c r="F3" s="10"/>
      <c r="G3" s="10"/>
      <c r="H3" s="10"/>
      <c r="I3" s="10"/>
      <c r="J3" s="10"/>
    </row>
    <row r="4" customFormat="false" ht="12.8" hidden="false" customHeight="false" outlineLevel="0" collapsed="false">
      <c r="B4" s="11" t="s">
        <v>6</v>
      </c>
      <c r="C4" s="12" t="s">
        <v>7</v>
      </c>
      <c r="D4" s="13" t="s">
        <v>8</v>
      </c>
      <c r="E4" s="14"/>
      <c r="I4" s="15" t="s">
        <v>9</v>
      </c>
      <c r="J4" s="16" t="s">
        <v>10</v>
      </c>
    </row>
    <row r="5" customFormat="false" ht="13.8" hidden="false" customHeight="false" outlineLevel="0" collapsed="false">
      <c r="B5" s="17" t="n">
        <v>10</v>
      </c>
      <c r="C5" s="18" t="n">
        <v>9670</v>
      </c>
      <c r="D5" s="19" t="n">
        <f aca="false">$B$34*C5/(C5+$B$33)</f>
        <v>4.71265229615745</v>
      </c>
      <c r="E5" s="20"/>
      <c r="G5" s="21"/>
      <c r="I5" s="22" t="n">
        <f aca="false">C5/(EXP(J5*(1/(B5+273.15)-1/298.15)))</f>
        <v>4815.21983355809</v>
      </c>
      <c r="J5" s="23" t="n">
        <f aca="false">LN(C5/C6)/(1/(B5+273.15)-1/(B6+273.15))</f>
        <v>3924.15841843921</v>
      </c>
      <c r="L5" s="24" t="s">
        <v>11</v>
      </c>
    </row>
    <row r="6" customFormat="false" ht="13.8" hidden="false" customHeight="false" outlineLevel="0" collapsed="false">
      <c r="B6" s="25" t="n">
        <v>80</v>
      </c>
      <c r="C6" s="26" t="n">
        <v>620</v>
      </c>
      <c r="D6" s="19" t="n">
        <f aca="false">$B$34*C6/(C6+$B$33)</f>
        <v>1.99012345679012</v>
      </c>
      <c r="E6" s="20"/>
      <c r="G6" s="21"/>
    </row>
    <row r="8" s="9" customFormat="true" ht="21.95" hidden="false" customHeight="true" outlineLevel="0" collapsed="false">
      <c r="B8" s="10" t="s">
        <v>12</v>
      </c>
      <c r="C8" s="10"/>
      <c r="D8" s="10"/>
      <c r="E8" s="10"/>
      <c r="F8" s="10"/>
      <c r="G8" s="10"/>
      <c r="H8" s="10"/>
      <c r="I8" s="10"/>
      <c r="J8" s="10"/>
    </row>
    <row r="9" customFormat="false" ht="13.8" hidden="false" customHeight="false" outlineLevel="0" collapsed="false">
      <c r="B9" s="27" t="s">
        <v>6</v>
      </c>
      <c r="C9" s="28" t="s">
        <v>7</v>
      </c>
      <c r="D9" s="29" t="s">
        <v>8</v>
      </c>
      <c r="E9" s="14"/>
      <c r="F9" s="30" t="s">
        <v>13</v>
      </c>
      <c r="G9" s="30" t="s">
        <v>14</v>
      </c>
      <c r="I9" s="31" t="s">
        <v>9</v>
      </c>
      <c r="J9" s="32" t="s">
        <v>10</v>
      </c>
      <c r="K9" s="33"/>
      <c r="L9" s="34"/>
    </row>
    <row r="10" customFormat="false" ht="13.8" hidden="false" customHeight="false" outlineLevel="0" collapsed="false">
      <c r="A10" s="35"/>
      <c r="B10" s="17" t="n">
        <v>10</v>
      </c>
      <c r="C10" s="18" t="n">
        <v>9670</v>
      </c>
      <c r="D10" s="19" t="n">
        <f aca="false">$B$34*C10/(C10+$B$33)</f>
        <v>4.71265229615745</v>
      </c>
      <c r="E10" s="20"/>
      <c r="F10" s="36" t="n">
        <f aca="false">1/(LN(C10/$I$10)/$J$10+1/298.15)-273.15</f>
        <v>10</v>
      </c>
      <c r="G10" s="37" t="n">
        <f aca="false">F10-B10</f>
        <v>0</v>
      </c>
      <c r="H10" s="35"/>
      <c r="I10" s="22" t="n">
        <f aca="false">I5</f>
        <v>4815.21983355809</v>
      </c>
      <c r="J10" s="23" t="n">
        <f aca="false">J5</f>
        <v>3924.15841843921</v>
      </c>
      <c r="K10" s="33"/>
      <c r="L10" s="24" t="s">
        <v>15</v>
      </c>
    </row>
    <row r="11" customFormat="false" ht="13.8" hidden="false" customHeight="false" outlineLevel="0" collapsed="false">
      <c r="A11" s="35"/>
      <c r="B11" s="17" t="n">
        <v>20</v>
      </c>
      <c r="C11" s="18" t="n">
        <v>6060</v>
      </c>
      <c r="D11" s="19" t="n">
        <f aca="false">$B$34*C11/(C11+$B$33)</f>
        <v>4.46345609065156</v>
      </c>
      <c r="E11" s="20"/>
      <c r="F11" s="36" t="n">
        <f aca="false">1/(LN(C11/$I$10)/$J$10+1/298.15)-273.15</f>
        <v>19.8808984011793</v>
      </c>
      <c r="G11" s="37" t="n">
        <f aca="false">F11-B11</f>
        <v>-0.119101598820748</v>
      </c>
      <c r="H11" s="35"/>
    </row>
    <row r="12" customFormat="false" ht="13.8" hidden="false" customHeight="false" outlineLevel="0" collapsed="false">
      <c r="A12" s="35"/>
      <c r="B12" s="17" t="n">
        <v>30</v>
      </c>
      <c r="C12" s="18" t="n">
        <v>3900</v>
      </c>
      <c r="D12" s="19" t="n">
        <f aca="false">$B$34*C12/(C12+$B$33)</f>
        <v>4.13877551020408</v>
      </c>
      <c r="E12" s="20"/>
      <c r="F12" s="36" t="n">
        <f aca="false">1/(LN(C12/$I$10)/$J$10+1/298.15)-273.15</f>
        <v>29.8530696116964</v>
      </c>
      <c r="G12" s="37" t="n">
        <f aca="false">F12-B12</f>
        <v>-0.146930388303645</v>
      </c>
      <c r="H12" s="35"/>
    </row>
    <row r="13" customFormat="false" ht="13.8" hidden="false" customHeight="false" outlineLevel="0" collapsed="false">
      <c r="A13" s="35"/>
      <c r="B13" s="17" t="n">
        <v>40</v>
      </c>
      <c r="C13" s="18" t="n">
        <v>2600</v>
      </c>
      <c r="D13" s="19" t="n">
        <f aca="false">$B$34*C13/(C13+$B$33)</f>
        <v>3.75555555555556</v>
      </c>
      <c r="E13" s="20"/>
      <c r="F13" s="36" t="n">
        <f aca="false">1/(LN(C13/$I$10)/$J$10+1/298.15)-273.15</f>
        <v>39.6460583659219</v>
      </c>
      <c r="G13" s="37" t="n">
        <f aca="false">F13-B13</f>
        <v>-0.353941634078126</v>
      </c>
      <c r="H13" s="35"/>
    </row>
    <row r="14" customFormat="false" ht="13.8" hidden="false" customHeight="false" outlineLevel="0" collapsed="false">
      <c r="A14" s="35"/>
      <c r="B14" s="17" t="n">
        <v>50</v>
      </c>
      <c r="C14" s="18" t="n">
        <v>1760</v>
      </c>
      <c r="D14" s="19" t="n">
        <f aca="false">$B$34*C14/(C14+$B$33)</f>
        <v>3.31594202898551</v>
      </c>
      <c r="E14" s="20"/>
      <c r="F14" s="36" t="n">
        <f aca="false">1/(LN(C14/$I$10)/$J$10+1/298.15)-273.15</f>
        <v>49.6871964933714</v>
      </c>
      <c r="G14" s="37" t="n">
        <f aca="false">F14-B14</f>
        <v>-0.312803506628597</v>
      </c>
      <c r="H14" s="35"/>
    </row>
    <row r="15" customFormat="false" ht="13.8" hidden="false" customHeight="false" outlineLevel="0" collapsed="false">
      <c r="A15" s="35"/>
      <c r="B15" s="17" t="n">
        <v>60</v>
      </c>
      <c r="C15" s="18" t="n">
        <v>1220</v>
      </c>
      <c r="D15" s="19" t="n">
        <f aca="false">$B$34*C15/(C15+$B$33)</f>
        <v>2.85765765765766</v>
      </c>
      <c r="E15" s="20"/>
      <c r="F15" s="36" t="n">
        <f aca="false">1/(LN(C15/$I$10)/$J$10+1/298.15)-273.15</f>
        <v>59.7228458404671</v>
      </c>
      <c r="G15" s="37" t="n">
        <f aca="false">F15-B15</f>
        <v>-0.27715415953287</v>
      </c>
      <c r="H15" s="35"/>
    </row>
    <row r="16" customFormat="false" ht="13.8" hidden="false" customHeight="false" outlineLevel="0" collapsed="false">
      <c r="A16" s="35"/>
      <c r="B16" s="17" t="n">
        <v>70</v>
      </c>
      <c r="C16" s="18" t="n">
        <v>860</v>
      </c>
      <c r="D16" s="19" t="n">
        <f aca="false">$B$34*C16/(C16+$B$33)</f>
        <v>2.40430107526882</v>
      </c>
      <c r="E16" s="20"/>
      <c r="F16" s="36" t="n">
        <f aca="false">1/(LN(C16/$I$10)/$J$10+1/298.15)-273.15</f>
        <v>69.8982115276377</v>
      </c>
      <c r="G16" s="37" t="n">
        <f aca="false">F16-B16</f>
        <v>-0.10178847236233</v>
      </c>
      <c r="H16" s="35"/>
    </row>
    <row r="17" customFormat="false" ht="13.8" hidden="false" customHeight="false" outlineLevel="0" collapsed="false">
      <c r="A17" s="35"/>
      <c r="B17" s="17" t="n">
        <v>80</v>
      </c>
      <c r="C17" s="18" t="n">
        <v>620</v>
      </c>
      <c r="D17" s="19" t="n">
        <f aca="false">$B$34*C17/(C17+$B$33)</f>
        <v>1.99012345679012</v>
      </c>
      <c r="E17" s="20"/>
      <c r="F17" s="36" t="n">
        <f aca="false">1/(LN(C17/$I$10)/$J$10+1/298.15)-273.15</f>
        <v>80</v>
      </c>
      <c r="G17" s="37" t="n">
        <f aca="false">F17-B17</f>
        <v>0</v>
      </c>
      <c r="H17" s="35"/>
    </row>
    <row r="18" customFormat="false" ht="13.8" hidden="false" customHeight="false" outlineLevel="0" collapsed="false">
      <c r="A18" s="35"/>
      <c r="B18" s="17"/>
      <c r="C18" s="18"/>
      <c r="D18" s="19" t="n">
        <f aca="false">$B$34*C18/(C18+$B$33)</f>
        <v>0</v>
      </c>
      <c r="E18" s="20"/>
      <c r="F18" s="36" t="e">
        <f aca="false">1/(LN(C18/$I$10)/$J$10+1/298.15)-273.15</f>
        <v>#VALUE!</v>
      </c>
      <c r="G18" s="37" t="e">
        <f aca="false">F18-B18</f>
        <v>#VALUE!</v>
      </c>
      <c r="H18" s="35"/>
    </row>
    <row r="19" customFormat="false" ht="13.8" hidden="false" customHeight="false" outlineLevel="0" collapsed="false">
      <c r="A19" s="35"/>
      <c r="B19" s="17"/>
      <c r="C19" s="18"/>
      <c r="D19" s="19" t="n">
        <f aca="false">$B$34*C19/(C19+$B$33)</f>
        <v>0</v>
      </c>
      <c r="E19" s="20"/>
      <c r="F19" s="36" t="e">
        <f aca="false">1/(LN(C19/$I$10)/$J$10+1/298.15)-273.15</f>
        <v>#VALUE!</v>
      </c>
      <c r="G19" s="37" t="e">
        <f aca="false">F19-B19</f>
        <v>#VALUE!</v>
      </c>
      <c r="H19" s="35"/>
    </row>
    <row r="20" customFormat="false" ht="13.8" hidden="false" customHeight="false" outlineLevel="0" collapsed="false">
      <c r="A20" s="35"/>
      <c r="B20" s="17"/>
      <c r="C20" s="18"/>
      <c r="D20" s="19" t="n">
        <f aca="false">$B$34*C20/(C20+$B$33)</f>
        <v>0</v>
      </c>
      <c r="E20" s="20"/>
      <c r="F20" s="36" t="e">
        <f aca="false">1/(LN(C20/$I$10)/$J$10+1/298.15)-273.15</f>
        <v>#VALUE!</v>
      </c>
      <c r="G20" s="37" t="e">
        <f aca="false">F20-B20</f>
        <v>#VALUE!</v>
      </c>
      <c r="H20" s="35"/>
    </row>
    <row r="21" customFormat="false" ht="13.8" hidden="false" customHeight="false" outlineLevel="0" collapsed="false">
      <c r="A21" s="35"/>
      <c r="B21" s="17"/>
      <c r="C21" s="18"/>
      <c r="D21" s="19" t="n">
        <f aca="false">$B$34*C21/(C21+$B$33)</f>
        <v>0</v>
      </c>
      <c r="E21" s="20"/>
      <c r="F21" s="36" t="e">
        <f aca="false">1/(LN(C21/$I$10)/$J$10+1/298.15)-273.15</f>
        <v>#VALUE!</v>
      </c>
      <c r="G21" s="37" t="e">
        <f aca="false">F21-B21</f>
        <v>#VALUE!</v>
      </c>
      <c r="H21" s="35"/>
    </row>
    <row r="22" customFormat="false" ht="13.8" hidden="false" customHeight="false" outlineLevel="0" collapsed="false">
      <c r="A22" s="35"/>
      <c r="B22" s="17"/>
      <c r="C22" s="18"/>
      <c r="D22" s="19" t="n">
        <f aca="false">$B$34*C22/(C22+$B$33)</f>
        <v>0</v>
      </c>
      <c r="E22" s="20"/>
      <c r="F22" s="36" t="e">
        <f aca="false">1/(LN(C22/$I$10)/$J$10+1/298.15)-273.15</f>
        <v>#VALUE!</v>
      </c>
      <c r="G22" s="37" t="e">
        <f aca="false">F22-B22</f>
        <v>#VALUE!</v>
      </c>
      <c r="H22" s="35"/>
    </row>
    <row r="23" customFormat="false" ht="13.8" hidden="false" customHeight="false" outlineLevel="0" collapsed="false">
      <c r="A23" s="35"/>
      <c r="B23" s="17"/>
      <c r="C23" s="18"/>
      <c r="D23" s="19" t="n">
        <f aca="false">$B$34*C23/(C23+$B$33)</f>
        <v>0</v>
      </c>
      <c r="E23" s="20"/>
      <c r="F23" s="36" t="e">
        <f aca="false">1/(LN(C23/$I$10)/$J$10+1/298.15)-273.15</f>
        <v>#VALUE!</v>
      </c>
      <c r="G23" s="37" t="e">
        <f aca="false">F23-B23</f>
        <v>#VALUE!</v>
      </c>
      <c r="H23" s="35"/>
    </row>
    <row r="24" customFormat="false" ht="13.8" hidden="false" customHeight="false" outlineLevel="0" collapsed="false">
      <c r="A24" s="35"/>
      <c r="B24" s="17"/>
      <c r="C24" s="18"/>
      <c r="D24" s="19" t="n">
        <f aca="false">$B$34*C24/(C24+$B$33)</f>
        <v>0</v>
      </c>
      <c r="E24" s="20"/>
      <c r="F24" s="36" t="e">
        <f aca="false">1/(LN(C24/$I$10)/$J$10+1/298.15)-273.15</f>
        <v>#VALUE!</v>
      </c>
      <c r="G24" s="37" t="e">
        <f aca="false">F24-B24</f>
        <v>#VALUE!</v>
      </c>
      <c r="H24" s="35"/>
    </row>
    <row r="25" customFormat="false" ht="13.8" hidden="false" customHeight="false" outlineLevel="0" collapsed="false">
      <c r="A25" s="35"/>
      <c r="B25" s="17"/>
      <c r="C25" s="18"/>
      <c r="D25" s="19" t="n">
        <f aca="false">$B$34*C25/(C25+$B$33)</f>
        <v>0</v>
      </c>
      <c r="E25" s="20"/>
      <c r="F25" s="36" t="e">
        <f aca="false">1/(LN(C25/$I$10)/$J$10+1/298.15)-273.15</f>
        <v>#VALUE!</v>
      </c>
      <c r="G25" s="37" t="e">
        <f aca="false">F25-B25</f>
        <v>#VALUE!</v>
      </c>
      <c r="H25" s="35"/>
    </row>
    <row r="26" customFormat="false" ht="13.8" hidden="false" customHeight="false" outlineLevel="0" collapsed="false">
      <c r="A26" s="35"/>
      <c r="B26" s="17"/>
      <c r="C26" s="18"/>
      <c r="D26" s="19" t="n">
        <f aca="false">$B$34*C26/(C26+$B$33)</f>
        <v>0</v>
      </c>
      <c r="E26" s="20"/>
      <c r="F26" s="36" t="e">
        <f aca="false">1/(LN(C26/$I$10)/$J$10+1/298.15)-273.15</f>
        <v>#VALUE!</v>
      </c>
      <c r="G26" s="37" t="e">
        <f aca="false">F26-B26</f>
        <v>#VALUE!</v>
      </c>
      <c r="H26" s="35"/>
    </row>
    <row r="27" customFormat="false" ht="13.8" hidden="false" customHeight="false" outlineLevel="0" collapsed="false">
      <c r="A27" s="35"/>
      <c r="B27" s="17"/>
      <c r="C27" s="18"/>
      <c r="D27" s="19" t="n">
        <f aca="false">$B$34*C27/(C27+$B$33)</f>
        <v>0</v>
      </c>
      <c r="E27" s="20"/>
      <c r="F27" s="36" t="e">
        <f aca="false">1/(LN(C27/$I$10)/$J$10+1/298.15)-273.15</f>
        <v>#VALUE!</v>
      </c>
      <c r="G27" s="37" t="e">
        <f aca="false">F27-B27</f>
        <v>#VALUE!</v>
      </c>
      <c r="H27" s="35"/>
    </row>
    <row r="28" customFormat="false" ht="13.8" hidden="false" customHeight="false" outlineLevel="0" collapsed="false">
      <c r="A28" s="35"/>
      <c r="B28" s="17"/>
      <c r="C28" s="18"/>
      <c r="D28" s="19" t="n">
        <f aca="false">$B$34*C28/(C28+$B$33)</f>
        <v>0</v>
      </c>
      <c r="E28" s="20"/>
      <c r="F28" s="36" t="e">
        <f aca="false">1/(LN(C28/$I$10)/$J$10+1/298.15)-273.15</f>
        <v>#VALUE!</v>
      </c>
      <c r="G28" s="37" t="e">
        <f aca="false">F28-B28</f>
        <v>#VALUE!</v>
      </c>
      <c r="H28" s="35"/>
    </row>
    <row r="29" customFormat="false" ht="13.8" hidden="false" customHeight="false" outlineLevel="0" collapsed="false">
      <c r="B29" s="17"/>
      <c r="C29" s="18"/>
      <c r="D29" s="19" t="n">
        <f aca="false">$B$34*C29/(C29+$B$33)</f>
        <v>0</v>
      </c>
      <c r="E29" s="20"/>
      <c r="F29" s="36" t="e">
        <f aca="false">1/(LN(C29/$I$10)/$J$10+1/298.15)-273.15</f>
        <v>#VALUE!</v>
      </c>
      <c r="G29" s="37" t="e">
        <f aca="false">F29-B29</f>
        <v>#VALUE!</v>
      </c>
      <c r="H29" s="35"/>
    </row>
    <row r="30" customFormat="false" ht="13.8" hidden="false" customHeight="false" outlineLevel="0" collapsed="false">
      <c r="B30" s="25"/>
      <c r="C30" s="26"/>
      <c r="D30" s="19" t="n">
        <f aca="false">$B$34*C30/(C30+$B$33)</f>
        <v>0</v>
      </c>
      <c r="E30" s="20"/>
      <c r="F30" s="36" t="e">
        <f aca="false">1/(LN(C30/$I$10)/$J$10+1/298.15)-273.15</f>
        <v>#VALUE!</v>
      </c>
      <c r="G30" s="37" t="e">
        <f aca="false">F30-B30</f>
        <v>#VALUE!</v>
      </c>
      <c r="H30" s="35"/>
    </row>
    <row r="31" customFormat="false" ht="12.8" hidden="false" customHeight="false" outlineLevel="0" collapsed="false">
      <c r="C31" s="38"/>
      <c r="D31" s="35"/>
      <c r="E31" s="35"/>
      <c r="F31" s="35"/>
      <c r="G31" s="35"/>
      <c r="H31" s="35"/>
      <c r="I31" s="35"/>
    </row>
    <row r="33" customFormat="false" ht="15" hidden="false" customHeight="false" outlineLevel="0" collapsed="false">
      <c r="A33" s="39" t="s">
        <v>16</v>
      </c>
      <c r="B33" s="40" t="n">
        <v>1000</v>
      </c>
      <c r="C33" s="24" t="s">
        <v>17</v>
      </c>
    </row>
    <row r="34" customFormat="false" ht="15" hidden="false" customHeight="false" outlineLevel="0" collapsed="false">
      <c r="A34" s="41" t="s">
        <v>18</v>
      </c>
      <c r="B34" s="42" t="n">
        <v>5.2</v>
      </c>
      <c r="C34" s="24" t="s">
        <v>19</v>
      </c>
    </row>
  </sheetData>
  <mergeCells count="2">
    <mergeCell ref="B3:J3"/>
    <mergeCell ref="B8:J8"/>
  </mergeCells>
  <conditionalFormatting sqref="G10:G30">
    <cfRule type="cellIs" priority="2" operator="between" aboveAverage="0" equalAverage="0" bottom="0" percent="0" rank="0" text="" dxfId="0">
      <formula>-1</formula>
      <formula>1</formula>
    </cfRule>
    <cfRule type="cellIs" priority="3" operator="between" aboveAverage="0" equalAverage="0" bottom="0" percent="0" rank="0" text="" dxfId="1">
      <formula>-2</formula>
      <formula>2</formula>
    </cfRule>
    <cfRule type="cellIs" priority="4" operator="between" aboveAverage="0" equalAverage="0" bottom="0" percent="0" rank="0" text="" dxfId="2">
      <formula>-1000</formula>
      <formula>1000</formula>
    </cfRule>
  </conditionalFormatting>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3.xml><?xml version="1.0" encoding="utf-8"?>
<worksheet xmlns="http://schemas.openxmlformats.org/spreadsheetml/2006/main" xmlns:r="http://schemas.openxmlformats.org/officeDocument/2006/relationships">
  <sheetPr filterMode="false">
    <pageSetUpPr fitToPage="false"/>
  </sheetPr>
  <dimension ref="A1:L35"/>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71.25" zeroHeight="false" outlineLevelRow="0" outlineLevelCol="0"/>
  <cols>
    <col collapsed="false" customWidth="true" hidden="false" outlineLevel="0" max="1" min="1" style="2" width="14.93"/>
    <col collapsed="false" customWidth="true" hidden="false" outlineLevel="0" max="2" min="2" style="2" width="6.46"/>
    <col collapsed="false" customWidth="true" hidden="false" outlineLevel="0" max="3" min="3" style="2" width="9.05"/>
    <col collapsed="false" customWidth="true" hidden="false" outlineLevel="0" max="4" min="4" style="2" width="7.75"/>
    <col collapsed="false" customWidth="true" hidden="false" outlineLevel="0" max="5" min="5" style="2" width="4.3"/>
    <col collapsed="false" customWidth="true" hidden="false" outlineLevel="0" max="6" min="6" style="2" width="10.19"/>
    <col collapsed="false" customWidth="true" hidden="false" outlineLevel="0" max="7" min="7" style="2" width="8.76"/>
    <col collapsed="false" customWidth="true" hidden="false" outlineLevel="0" max="8" min="8" style="2" width="4.59"/>
    <col collapsed="false" customWidth="true" hidden="false" outlineLevel="0" max="9" min="9" style="2" width="13.07"/>
    <col collapsed="false" customWidth="true" hidden="false" outlineLevel="0" max="10" min="10" style="2" width="14.64"/>
    <col collapsed="false" customWidth="true" hidden="false" outlineLevel="0" max="11" min="11" style="2" width="2.15"/>
    <col collapsed="false" customWidth="true" hidden="false" outlineLevel="0" max="12" min="12" style="2" width="9.33"/>
    <col collapsed="false" customWidth="true" hidden="false" outlineLevel="0" max="1025" min="13" style="2" width="9.19"/>
  </cols>
  <sheetData>
    <row r="1" customFormat="false" ht="57" hidden="false" customHeight="true" outlineLevel="0" collapsed="false"/>
    <row r="2" customFormat="false" ht="12.8" hidden="false" customHeight="false" outlineLevel="0" collapsed="false"/>
    <row r="3" s="9" customFormat="true" ht="21.95" hidden="false" customHeight="true" outlineLevel="0" collapsed="false">
      <c r="B3" s="10" t="s">
        <v>5</v>
      </c>
      <c r="C3" s="10"/>
      <c r="D3" s="10"/>
      <c r="E3" s="10"/>
      <c r="F3" s="10"/>
      <c r="G3" s="10"/>
      <c r="H3" s="10"/>
      <c r="I3" s="10"/>
      <c r="J3" s="10"/>
    </row>
    <row r="4" customFormat="false" ht="12.8" hidden="false" customHeight="false" outlineLevel="0" collapsed="false">
      <c r="B4" s="43" t="s">
        <v>6</v>
      </c>
      <c r="C4" s="44" t="s">
        <v>7</v>
      </c>
      <c r="D4" s="45" t="s">
        <v>8</v>
      </c>
      <c r="E4" s="14"/>
      <c r="I4" s="15" t="s">
        <v>9</v>
      </c>
      <c r="J4" s="16" t="s">
        <v>10</v>
      </c>
    </row>
    <row r="5" customFormat="false" ht="13.8" hidden="false" customHeight="false" outlineLevel="0" collapsed="false">
      <c r="B5" s="46" t="n">
        <v>60</v>
      </c>
      <c r="C5" s="47" t="n">
        <f aca="false">-D5*$B$33/(D5-$B$34)</f>
        <v>12333.3333333333</v>
      </c>
      <c r="D5" s="48" t="n">
        <v>4.81</v>
      </c>
      <c r="E5" s="20"/>
      <c r="G5" s="21"/>
      <c r="I5" s="22" t="n">
        <f aca="false">C5/(EXP(J5*(1/(B5+273.15)-1/298.15)))</f>
        <v>51884.88568874</v>
      </c>
      <c r="J5" s="23" t="n">
        <f aca="false">LN(C5/C6)/(1/(B5+273.15)-1/(B6+273.15))</f>
        <v>4077.36227049532</v>
      </c>
      <c r="L5" s="24" t="s">
        <v>11</v>
      </c>
    </row>
    <row r="6" customFormat="false" ht="13.8" hidden="false" customHeight="false" outlineLevel="0" collapsed="false">
      <c r="B6" s="49" t="n">
        <v>120</v>
      </c>
      <c r="C6" s="47" t="n">
        <f aca="false">-D6*$B$33/(D6-$B$34)</f>
        <v>1905.02793296089</v>
      </c>
      <c r="D6" s="50" t="n">
        <v>3.41</v>
      </c>
      <c r="E6" s="20"/>
      <c r="G6" s="21"/>
    </row>
    <row r="7" customFormat="false" ht="12.8" hidden="false" customHeight="false" outlineLevel="0" collapsed="false"/>
    <row r="8" s="9" customFormat="true" ht="21.95" hidden="false" customHeight="true" outlineLevel="0" collapsed="false">
      <c r="B8" s="10" t="s">
        <v>12</v>
      </c>
      <c r="C8" s="10"/>
      <c r="D8" s="10"/>
      <c r="E8" s="10"/>
      <c r="F8" s="10"/>
      <c r="G8" s="10"/>
      <c r="H8" s="10"/>
      <c r="I8" s="10"/>
      <c r="J8" s="10"/>
    </row>
    <row r="9" customFormat="false" ht="13.8" hidden="false" customHeight="false" outlineLevel="0" collapsed="false">
      <c r="B9" s="43" t="s">
        <v>6</v>
      </c>
      <c r="C9" s="44" t="s">
        <v>7</v>
      </c>
      <c r="D9" s="45" t="s">
        <v>8</v>
      </c>
      <c r="E9" s="14"/>
      <c r="F9" s="30" t="s">
        <v>13</v>
      </c>
      <c r="G9" s="30" t="s">
        <v>14</v>
      </c>
      <c r="I9" s="31" t="s">
        <v>9</v>
      </c>
      <c r="J9" s="32" t="s">
        <v>10</v>
      </c>
      <c r="K9" s="33"/>
      <c r="L9" s="34"/>
    </row>
    <row r="10" customFormat="false" ht="13.8" hidden="false" customHeight="false" outlineLevel="0" collapsed="false">
      <c r="A10" s="35"/>
      <c r="B10" s="46" t="n">
        <v>20</v>
      </c>
      <c r="C10" s="47" t="n">
        <f aca="false">-D10*$B$33/(D10-$B$34)</f>
        <v>63999.9999999999</v>
      </c>
      <c r="D10" s="48" t="n">
        <v>5.12</v>
      </c>
      <c r="E10" s="20"/>
      <c r="F10" s="36" t="n">
        <f aca="false">1/(LN(C10/$I$10)/$J$10+1/298.15)-273.15</f>
        <v>20.4939394186507</v>
      </c>
      <c r="G10" s="37" t="n">
        <f aca="false">F10-B10</f>
        <v>0.493939418650655</v>
      </c>
      <c r="H10" s="35"/>
      <c r="I10" s="22" t="n">
        <f aca="false">I5</f>
        <v>51884.88568874</v>
      </c>
      <c r="J10" s="23" t="n">
        <f aca="false">J5</f>
        <v>4077.36227049532</v>
      </c>
      <c r="K10" s="33"/>
      <c r="L10" s="24" t="s">
        <v>15</v>
      </c>
    </row>
    <row r="11" customFormat="false" ht="13.8" hidden="false" customHeight="false" outlineLevel="0" collapsed="false">
      <c r="A11" s="35"/>
      <c r="B11" s="46" t="n">
        <v>30</v>
      </c>
      <c r="C11" s="47" t="n">
        <f aca="false">-D11*$B$33/(D11-$B$34)</f>
        <v>39000</v>
      </c>
      <c r="D11" s="48" t="n">
        <v>5.07</v>
      </c>
      <c r="E11" s="20"/>
      <c r="F11" s="36" t="n">
        <f aca="false">1/(LN(C11/$I$10)/$J$10+1/298.15)-273.15</f>
        <v>31.3563242054778</v>
      </c>
      <c r="G11" s="37" t="n">
        <f aca="false">F11-B11</f>
        <v>1.35632420547785</v>
      </c>
      <c r="H11" s="35"/>
    </row>
    <row r="12" customFormat="false" ht="13.8" hidden="false" customHeight="false" outlineLevel="0" collapsed="false">
      <c r="A12" s="35"/>
      <c r="B12" s="46" t="n">
        <v>40</v>
      </c>
      <c r="C12" s="47" t="n">
        <f aca="false">-D12*$B$33/(D12-$B$34)</f>
        <v>25000</v>
      </c>
      <c r="D12" s="48" t="n">
        <v>5</v>
      </c>
      <c r="E12" s="20"/>
      <c r="F12" s="36" t="n">
        <f aca="false">1/(LN(C12/$I$10)/$J$10+1/298.15)-273.15</f>
        <v>41.8163923832904</v>
      </c>
      <c r="G12" s="37" t="n">
        <f aca="false">F12-B12</f>
        <v>1.81639238329035</v>
      </c>
      <c r="H12" s="35"/>
    </row>
    <row r="13" customFormat="false" ht="13.8" hidden="false" customHeight="false" outlineLevel="0" collapsed="false">
      <c r="A13" s="35"/>
      <c r="B13" s="46" t="n">
        <v>50</v>
      </c>
      <c r="C13" s="47" t="n">
        <f aca="false">-D13*$B$33/(D13-$B$34)</f>
        <v>17571.4285714286</v>
      </c>
      <c r="D13" s="48" t="n">
        <v>4.92</v>
      </c>
      <c r="E13" s="20"/>
      <c r="F13" s="36" t="n">
        <f aca="false">1/(LN(C13/$I$10)/$J$10+1/298.15)-273.15</f>
        <v>50.6355411549542</v>
      </c>
      <c r="G13" s="37" t="n">
        <f aca="false">F13-B13</f>
        <v>0.63554115495424</v>
      </c>
      <c r="H13" s="35"/>
    </row>
    <row r="14" customFormat="false" ht="13.8" hidden="false" customHeight="false" outlineLevel="0" collapsed="false">
      <c r="A14" s="35"/>
      <c r="B14" s="46" t="n">
        <v>55</v>
      </c>
      <c r="C14" s="47" t="n">
        <f aca="false">-D14*$B$33/(D14-$B$34)</f>
        <v>14757.5757575758</v>
      </c>
      <c r="D14" s="48" t="n">
        <v>4.87</v>
      </c>
      <c r="E14" s="20"/>
      <c r="F14" s="36" t="n">
        <f aca="false">1/(LN(C14/$I$10)/$J$10+1/298.15)-273.15</f>
        <v>55.185796072093</v>
      </c>
      <c r="G14" s="37" t="n">
        <f aca="false">F14-B14</f>
        <v>0.185796072092955</v>
      </c>
      <c r="H14" s="35"/>
    </row>
    <row r="15" customFormat="false" ht="13.8" hidden="false" customHeight="false" outlineLevel="0" collapsed="false">
      <c r="A15" s="35"/>
      <c r="B15" s="46" t="n">
        <v>60</v>
      </c>
      <c r="C15" s="47" t="n">
        <f aca="false">-D15*$B$33/(D15-$B$34)</f>
        <v>12333.3333333333</v>
      </c>
      <c r="D15" s="48" t="n">
        <v>4.81</v>
      </c>
      <c r="E15" s="20"/>
      <c r="F15" s="36" t="n">
        <f aca="false">1/(LN(C15/$I$10)/$J$10+1/298.15)-273.15</f>
        <v>60</v>
      </c>
      <c r="G15" s="37" t="n">
        <f aca="false">F15-B15</f>
        <v>0</v>
      </c>
      <c r="H15" s="35"/>
    </row>
    <row r="16" customFormat="false" ht="13.8" hidden="false" customHeight="false" outlineLevel="0" collapsed="false">
      <c r="A16" s="35"/>
      <c r="B16" s="46" t="n">
        <v>70</v>
      </c>
      <c r="C16" s="47" t="n">
        <f aca="false">-D16*$B$33/(D16-$B$34)</f>
        <v>8629.62962962963</v>
      </c>
      <c r="D16" s="48" t="n">
        <v>4.66</v>
      </c>
      <c r="E16" s="20"/>
      <c r="F16" s="36" t="n">
        <f aca="false">1/(LN(C16/$I$10)/$J$10+1/298.15)-273.15</f>
        <v>70.0127985305294</v>
      </c>
      <c r="G16" s="37" t="n">
        <f aca="false">F16-B16</f>
        <v>0.0127985305293805</v>
      </c>
      <c r="H16" s="35"/>
    </row>
    <row r="17" customFormat="false" ht="13.8" hidden="false" customHeight="false" outlineLevel="0" collapsed="false">
      <c r="A17" s="35"/>
      <c r="B17" s="46" t="n">
        <v>75</v>
      </c>
      <c r="C17" s="47" t="n">
        <f aca="false">-D17*$B$33/(D17-$B$34)</f>
        <v>7387.09677419355</v>
      </c>
      <c r="D17" s="48" t="n">
        <v>4.58</v>
      </c>
      <c r="E17" s="20"/>
      <c r="F17" s="36" t="n">
        <f aca="false">1/(LN(C17/$I$10)/$J$10+1/298.15)-273.15</f>
        <v>74.5624568045104</v>
      </c>
      <c r="G17" s="37" t="n">
        <f aca="false">F17-B17</f>
        <v>-0.437543195489582</v>
      </c>
      <c r="H17" s="35"/>
    </row>
    <row r="18" customFormat="false" ht="13.8" hidden="false" customHeight="false" outlineLevel="0" collapsed="false">
      <c r="A18" s="35"/>
      <c r="B18" s="46" t="n">
        <v>80</v>
      </c>
      <c r="C18" s="47" t="n">
        <f aca="false">-D18*$B$33/(D18-$B$34)</f>
        <v>6222.22222222222</v>
      </c>
      <c r="D18" s="48" t="n">
        <v>4.48</v>
      </c>
      <c r="E18" s="20"/>
      <c r="F18" s="36" t="n">
        <f aca="false">1/(LN(C18/$I$10)/$J$10+1/298.15)-273.15</f>
        <v>79.7266273709437</v>
      </c>
      <c r="G18" s="37" t="n">
        <f aca="false">F18-B18</f>
        <v>-0.273372629056269</v>
      </c>
      <c r="H18" s="35"/>
    </row>
    <row r="19" customFormat="false" ht="13.8" hidden="false" customHeight="false" outlineLevel="0" collapsed="false">
      <c r="A19" s="35"/>
      <c r="B19" s="46" t="n">
        <v>85</v>
      </c>
      <c r="C19" s="47" t="n">
        <f aca="false">-D19*$B$33/(D19-$B$34)</f>
        <v>5341.46341463414</v>
      </c>
      <c r="D19" s="48" t="n">
        <v>4.38</v>
      </c>
      <c r="E19" s="20"/>
      <c r="F19" s="36" t="n">
        <f aca="false">1/(LN(C19/$I$10)/$J$10+1/298.15)-273.15</f>
        <v>84.4502374630752</v>
      </c>
      <c r="G19" s="37" t="n">
        <f aca="false">F19-B19</f>
        <v>-0.549762536924845</v>
      </c>
      <c r="H19" s="35"/>
    </row>
    <row r="20" customFormat="false" ht="13.8" hidden="false" customHeight="false" outlineLevel="0" collapsed="false">
      <c r="A20" s="35"/>
      <c r="B20" s="46" t="n">
        <v>90</v>
      </c>
      <c r="C20" s="47" t="n">
        <f aca="false">-D20*$B$33/(D20-$B$34)</f>
        <v>4591.39784946236</v>
      </c>
      <c r="D20" s="48" t="n">
        <v>4.27</v>
      </c>
      <c r="E20" s="20"/>
      <c r="F20" s="36" t="n">
        <f aca="false">1/(LN(C20/$I$10)/$J$10+1/298.15)-273.15</f>
        <v>89.2597466699114</v>
      </c>
      <c r="G20" s="37" t="n">
        <f aca="false">F20-B20</f>
        <v>-0.740253330088592</v>
      </c>
      <c r="H20" s="35"/>
    </row>
    <row r="21" customFormat="false" ht="13.8" hidden="false" customHeight="false" outlineLevel="0" collapsed="false">
      <c r="A21" s="35"/>
      <c r="B21" s="46" t="n">
        <v>95</v>
      </c>
      <c r="C21" s="47" t="n">
        <f aca="false">-D21*$B$33/(D21-$B$34)</f>
        <v>3952.38095238095</v>
      </c>
      <c r="D21" s="48" t="n">
        <v>4.15</v>
      </c>
      <c r="E21" s="20"/>
      <c r="F21" s="36" t="n">
        <f aca="false">1/(LN(C21/$I$10)/$J$10+1/298.15)-273.15</f>
        <v>94.1524459074191</v>
      </c>
      <c r="G21" s="37" t="n">
        <f aca="false">F21-B21</f>
        <v>-0.847554092580936</v>
      </c>
      <c r="H21" s="35"/>
    </row>
    <row r="22" customFormat="false" ht="13.8" hidden="false" customHeight="false" outlineLevel="0" collapsed="false">
      <c r="A22" s="35"/>
      <c r="B22" s="46" t="n">
        <v>100</v>
      </c>
      <c r="C22" s="47" t="n">
        <f aca="false">-D22*$B$33/(D22-$B$34)</f>
        <v>3406.77966101695</v>
      </c>
      <c r="D22" s="48" t="n">
        <v>4.02</v>
      </c>
      <c r="E22" s="20"/>
      <c r="F22" s="36" t="n">
        <f aca="false">1/(LN(C22/$I$10)/$J$10+1/298.15)-273.15</f>
        <v>99.134334392501</v>
      </c>
      <c r="G22" s="37" t="n">
        <f aca="false">F22-B22</f>
        <v>-0.865665607499011</v>
      </c>
      <c r="H22" s="35"/>
    </row>
    <row r="23" customFormat="false" ht="13.8" hidden="false" customHeight="false" outlineLevel="0" collapsed="false">
      <c r="A23" s="35"/>
      <c r="B23" s="46" t="n">
        <v>110</v>
      </c>
      <c r="C23" s="47" t="n">
        <f aca="false">-D23*$B$33/(D23-$B$34)</f>
        <v>2513.51351351351</v>
      </c>
      <c r="D23" s="48" t="n">
        <v>3.72</v>
      </c>
      <c r="E23" s="20"/>
      <c r="F23" s="36" t="n">
        <f aca="false">1/(LN(C23/$I$10)/$J$10+1/298.15)-273.15</f>
        <v>109.765847073063</v>
      </c>
      <c r="G23" s="37" t="n">
        <f aca="false">F23-B23</f>
        <v>-0.234152926937156</v>
      </c>
      <c r="H23" s="35"/>
    </row>
    <row r="24" customFormat="false" ht="13.8" hidden="false" customHeight="false" outlineLevel="0" collapsed="false">
      <c r="A24" s="35"/>
      <c r="B24" s="46" t="n">
        <v>120</v>
      </c>
      <c r="C24" s="47" t="n">
        <f aca="false">-D24*$B$33/(D24-$B$34)</f>
        <v>1905.02793296089</v>
      </c>
      <c r="D24" s="48" t="n">
        <v>3.41</v>
      </c>
      <c r="E24" s="20"/>
      <c r="F24" s="36" t="n">
        <f aca="false">1/(LN(C24/$I$10)/$J$10+1/298.15)-273.15</f>
        <v>120</v>
      </c>
      <c r="G24" s="37" t="n">
        <f aca="false">F24-B24</f>
        <v>0</v>
      </c>
      <c r="H24" s="35"/>
    </row>
    <row r="25" customFormat="false" ht="13.8" hidden="false" customHeight="false" outlineLevel="0" collapsed="false">
      <c r="A25" s="35"/>
      <c r="B25" s="46" t="n">
        <v>130</v>
      </c>
      <c r="C25" s="47" t="n">
        <f aca="false">-D25*$B$33/(D25-$B$34)</f>
        <v>1452.83018867925</v>
      </c>
      <c r="D25" s="48" t="n">
        <v>3.08</v>
      </c>
      <c r="E25" s="20"/>
      <c r="F25" s="36" t="n">
        <f aca="false">1/(LN(C25/$I$10)/$J$10+1/298.15)-273.15</f>
        <v>130.548193648794</v>
      </c>
      <c r="G25" s="37" t="n">
        <f aca="false">F25-B25</f>
        <v>0.548193648793927</v>
      </c>
      <c r="H25" s="35"/>
    </row>
    <row r="26" customFormat="false" ht="13.8" hidden="false" customHeight="false" outlineLevel="0" collapsed="false">
      <c r="A26" s="35"/>
      <c r="B26" s="46" t="n">
        <v>140</v>
      </c>
      <c r="C26" s="47" t="n">
        <f aca="false">-D26*$B$33/(D26-$B$34)</f>
        <v>1131.14754098361</v>
      </c>
      <c r="D26" s="48" t="n">
        <v>2.76</v>
      </c>
      <c r="E26" s="20"/>
      <c r="F26" s="36" t="n">
        <f aca="false">1/(LN(C26/$I$10)/$J$10+1/298.15)-273.15</f>
        <v>140.806117325186</v>
      </c>
      <c r="G26" s="37" t="n">
        <f aca="false">F26-B26</f>
        <v>0.806117325186449</v>
      </c>
      <c r="H26" s="35"/>
    </row>
    <row r="27" customFormat="false" ht="13.8" hidden="false" customHeight="false" outlineLevel="0" collapsed="false">
      <c r="A27" s="35"/>
      <c r="B27" s="46" t="n">
        <v>150</v>
      </c>
      <c r="C27" s="47" t="n">
        <f aca="false">-D27*$B$33/(D27-$B$34)</f>
        <v>870.503597122302</v>
      </c>
      <c r="D27" s="48" t="n">
        <v>2.42</v>
      </c>
      <c r="E27" s="20"/>
      <c r="F27" s="36" t="n">
        <f aca="false">1/(LN(C27/$I$10)/$J$10+1/298.15)-273.15</f>
        <v>152.114385370314</v>
      </c>
      <c r="G27" s="37" t="n">
        <f aca="false">F27-B27</f>
        <v>2.11438537031376</v>
      </c>
      <c r="H27" s="35"/>
    </row>
    <row r="28" customFormat="false" ht="13.8" hidden="false" customHeight="false" outlineLevel="0" collapsed="false">
      <c r="A28" s="35"/>
      <c r="B28" s="46" t="n">
        <v>160</v>
      </c>
      <c r="C28" s="47" t="n">
        <f aca="false">-D28*$B$33/(D28-$B$34)</f>
        <v>672.025723472669</v>
      </c>
      <c r="D28" s="48" t="n">
        <v>2.09</v>
      </c>
      <c r="E28" s="20"/>
      <c r="F28" s="36" t="n">
        <f aca="false">1/(LN(C28/$I$10)/$J$10+1/298.15)-273.15</f>
        <v>163.910641317925</v>
      </c>
      <c r="G28" s="37" t="n">
        <f aca="false">F28-B28</f>
        <v>3.91064131792473</v>
      </c>
      <c r="H28" s="35"/>
    </row>
    <row r="29" customFormat="false" ht="13.8" hidden="false" customHeight="false" outlineLevel="0" collapsed="false">
      <c r="B29" s="46" t="n">
        <v>170</v>
      </c>
      <c r="C29" s="47" t="n">
        <f aca="false">-D29*$B$33/(D29-$B$34)</f>
        <v>529.411764705882</v>
      </c>
      <c r="D29" s="48" t="n">
        <v>1.8</v>
      </c>
      <c r="E29" s="20"/>
      <c r="F29" s="36" t="n">
        <f aca="false">1/(LN(C29/$I$10)/$J$10+1/298.15)-273.15</f>
        <v>175.378860746389</v>
      </c>
      <c r="G29" s="37" t="n">
        <f aca="false">F29-B29</f>
        <v>5.3788607463888</v>
      </c>
      <c r="H29" s="35"/>
    </row>
    <row r="30" customFormat="false" ht="13.8" hidden="false" customHeight="false" outlineLevel="0" collapsed="false">
      <c r="B30" s="49" t="n">
        <v>180</v>
      </c>
      <c r="C30" s="47" t="n">
        <f aca="false">-D30*$B$33/(D30-$B$34)</f>
        <v>428.571428571429</v>
      </c>
      <c r="D30" s="50" t="n">
        <v>1.56</v>
      </c>
      <c r="E30" s="20"/>
      <c r="F30" s="36" t="n">
        <f aca="false">1/(LN(C30/$I$10)/$J$10+1/298.15)-273.15</f>
        <v>186.053028507218</v>
      </c>
      <c r="G30" s="37" t="n">
        <f aca="false">F30-B30</f>
        <v>6.0530285072179</v>
      </c>
      <c r="H30" s="35"/>
    </row>
    <row r="31" customFormat="false" ht="12.8" hidden="false" customHeight="false" outlineLevel="0" collapsed="false">
      <c r="C31" s="38"/>
      <c r="D31" s="35"/>
      <c r="E31" s="35"/>
      <c r="F31" s="35"/>
      <c r="G31" s="35"/>
      <c r="H31" s="35"/>
      <c r="I31" s="35"/>
    </row>
    <row r="32" customFormat="false" ht="12.8" hidden="false" customHeight="false" outlineLevel="0" collapsed="false"/>
    <row r="33" customFormat="false" ht="15" hidden="false" customHeight="false" outlineLevel="0" collapsed="false">
      <c r="A33" s="39" t="s">
        <v>16</v>
      </c>
      <c r="B33" s="40" t="n">
        <v>1000</v>
      </c>
      <c r="C33" s="24" t="s">
        <v>17</v>
      </c>
    </row>
    <row r="34" customFormat="false" ht="15" hidden="false" customHeight="false" outlineLevel="0" collapsed="false">
      <c r="A34" s="41" t="s">
        <v>18</v>
      </c>
      <c r="B34" s="42" t="n">
        <v>5.2</v>
      </c>
      <c r="C34" s="24" t="s">
        <v>19</v>
      </c>
    </row>
    <row r="35" customFormat="false" ht="12.8" hidden="false" customHeight="false" outlineLevel="0" collapsed="false"/>
  </sheetData>
  <mergeCells count="2">
    <mergeCell ref="B3:J3"/>
    <mergeCell ref="B8:J8"/>
  </mergeCells>
  <conditionalFormatting sqref="G10:G30">
    <cfRule type="cellIs" priority="2" operator="between" aboveAverage="0" equalAverage="0" bottom="0" percent="0" rank="0" text="" dxfId="3">
      <formula>-1</formula>
      <formula>1</formula>
    </cfRule>
    <cfRule type="cellIs" priority="3" operator="between" aboveAverage="0" equalAverage="0" bottom="0" percent="0" rank="0" text="" dxfId="4">
      <formula>-2</formula>
      <formula>2</formula>
    </cfRule>
    <cfRule type="cellIs" priority="4" operator="between" aboveAverage="0" equalAverage="0" bottom="0" percent="0" rank="0" text="" dxfId="5">
      <formula>-1000</formula>
      <formula>1000</formula>
    </cfRule>
  </conditionalFormatting>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4.xml><?xml version="1.0" encoding="utf-8"?>
<worksheet xmlns="http://schemas.openxmlformats.org/spreadsheetml/2006/main" xmlns:r="http://schemas.openxmlformats.org/officeDocument/2006/relationships">
  <sheetPr filterMode="false">
    <pageSetUpPr fitToPage="false"/>
  </sheetPr>
  <dimension ref="A1:H7"/>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05.75" zeroHeight="false" outlineLevelRow="0" outlineLevelCol="0"/>
  <cols>
    <col collapsed="false" customWidth="true" hidden="false" outlineLevel="0" max="1" min="1" style="2" width="4.89"/>
    <col collapsed="false" customWidth="true" hidden="false" outlineLevel="0" max="4" min="2" style="2" width="9.19"/>
    <col collapsed="false" customWidth="true" hidden="false" outlineLevel="0" max="5" min="5" style="2" width="3.3"/>
    <col collapsed="false" customWidth="true" hidden="false" outlineLevel="0" max="6" min="6" style="2" width="7.04"/>
    <col collapsed="false" customWidth="true" hidden="false" outlineLevel="0" max="7" min="7" style="2" width="4.17"/>
    <col collapsed="false" customWidth="true" hidden="false" outlineLevel="0" max="1025" min="8" style="2" width="9.19"/>
  </cols>
  <sheetData>
    <row r="1" customFormat="false" ht="57.75" hidden="false" customHeight="true" outlineLevel="0" collapsed="false"/>
    <row r="2" customFormat="false" ht="12.8" hidden="false" customHeight="false" outlineLevel="0" collapsed="false"/>
    <row r="3" customFormat="false" ht="12.8" hidden="false" customHeight="false" outlineLevel="0" collapsed="false">
      <c r="A3" s="51"/>
      <c r="B3" s="52" t="s">
        <v>20</v>
      </c>
      <c r="C3" s="52" t="s">
        <v>21</v>
      </c>
      <c r="E3" s="53" t="s">
        <v>22</v>
      </c>
      <c r="F3" s="54" t="n">
        <f aca="false">(C5-C4)/(B5-B4)</f>
        <v>2.585</v>
      </c>
      <c r="G3" s="53" t="s">
        <v>23</v>
      </c>
      <c r="H3" s="54" t="n">
        <f aca="false">C4-$F$3*B4</f>
        <v>-1.2925</v>
      </c>
    </row>
    <row r="4" customFormat="false" ht="12.8" hidden="false" customHeight="false" outlineLevel="0" collapsed="false">
      <c r="A4" s="55" t="s">
        <v>24</v>
      </c>
      <c r="B4" s="56" t="n">
        <v>0.5</v>
      </c>
      <c r="C4" s="56" t="n">
        <v>0</v>
      </c>
    </row>
    <row r="5" customFormat="false" ht="12.8" hidden="false" customHeight="false" outlineLevel="0" collapsed="false">
      <c r="A5" s="55" t="s">
        <v>25</v>
      </c>
      <c r="B5" s="56" t="n">
        <v>4.5</v>
      </c>
      <c r="C5" s="56" t="n">
        <v>10.34</v>
      </c>
    </row>
    <row r="6" customFormat="false" ht="12.8" hidden="false" customHeight="false" outlineLevel="0" collapsed="false"/>
    <row r="7" customFormat="false" ht="12.8"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5.xml><?xml version="1.0" encoding="utf-8"?>
<worksheet xmlns="http://schemas.openxmlformats.org/spreadsheetml/2006/main" xmlns:r="http://schemas.openxmlformats.org/officeDocument/2006/relationships">
  <sheetPr filterMode="false">
    <pageSetUpPr fitToPage="false"/>
  </sheetPr>
  <dimension ref="A2:I1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71.25" zeroHeight="false" outlineLevelRow="0" outlineLevelCol="0"/>
  <cols>
    <col collapsed="false" customWidth="true" hidden="false" outlineLevel="0" max="1" min="1" style="2" width="18.23"/>
    <col collapsed="false" customWidth="true" hidden="false" outlineLevel="0" max="3" min="2" style="2" width="9.19"/>
    <col collapsed="false" customWidth="true" hidden="false" outlineLevel="0" max="4" min="4" style="2" width="10.47"/>
    <col collapsed="false" customWidth="true" hidden="false" outlineLevel="0" max="5" min="5" style="2" width="9.19"/>
    <col collapsed="false" customWidth="true" hidden="false" outlineLevel="0" max="6" min="6" style="2" width="3.3"/>
    <col collapsed="false" customWidth="true" hidden="false" outlineLevel="0" max="7" min="7" style="2" width="7.04"/>
    <col collapsed="false" customWidth="true" hidden="false" outlineLevel="0" max="8" min="8" style="2" width="4.17"/>
    <col collapsed="false" customWidth="true" hidden="false" outlineLevel="0" max="1025" min="9" style="2" width="9.19"/>
  </cols>
  <sheetData>
    <row r="2" customFormat="false" ht="12.8" hidden="false" customHeight="false" outlineLevel="0" collapsed="false"/>
    <row r="3" customFormat="false" ht="15" hidden="false" customHeight="false" outlineLevel="0" collapsed="false">
      <c r="A3" s="39" t="s">
        <v>16</v>
      </c>
      <c r="B3" s="40" t="n">
        <v>1000</v>
      </c>
      <c r="C3" s="24" t="s">
        <v>17</v>
      </c>
      <c r="D3" s="24"/>
    </row>
    <row r="4" customFormat="false" ht="15" hidden="false" customHeight="false" outlineLevel="0" collapsed="false">
      <c r="A4" s="41" t="s">
        <v>18</v>
      </c>
      <c r="B4" s="42" t="n">
        <v>5.2</v>
      </c>
      <c r="C4" s="24" t="s">
        <v>19</v>
      </c>
      <c r="D4" s="24"/>
    </row>
    <row r="5" customFormat="false" ht="12.8" hidden="false" customHeight="false" outlineLevel="0" collapsed="false"/>
    <row r="6" customFormat="false" ht="12.8" hidden="false" customHeight="false" outlineLevel="0" collapsed="false">
      <c r="A6" s="51"/>
      <c r="B6" s="52" t="s">
        <v>7</v>
      </c>
      <c r="C6" s="52" t="s">
        <v>21</v>
      </c>
      <c r="D6" s="57" t="s">
        <v>26</v>
      </c>
      <c r="F6" s="53" t="s">
        <v>22</v>
      </c>
      <c r="G6" s="54" t="n">
        <f aca="false">(C8-C7)/(D8-D7)</f>
        <v>-11.9000371609067</v>
      </c>
      <c r="H6" s="53" t="s">
        <v>23</v>
      </c>
      <c r="I6" s="54" t="n">
        <f aca="false">C7-$G$6*D7</f>
        <v>11.9768115942029</v>
      </c>
    </row>
    <row r="7" customFormat="false" ht="12.8" hidden="false" customHeight="false" outlineLevel="0" collapsed="false">
      <c r="A7" s="55" t="s">
        <v>24</v>
      </c>
      <c r="B7" s="56" t="n">
        <v>240</v>
      </c>
      <c r="C7" s="56" t="n">
        <v>0</v>
      </c>
      <c r="D7" s="58" t="n">
        <f aca="false">$B$4*B7/(B7+$B$3)</f>
        <v>1.00645161290323</v>
      </c>
    </row>
    <row r="8" customFormat="false" ht="13.8" hidden="false" customHeight="false" outlineLevel="0" collapsed="false">
      <c r="A8" s="55" t="s">
        <v>25</v>
      </c>
      <c r="B8" s="56" t="n">
        <v>33</v>
      </c>
      <c r="C8" s="56" t="n">
        <v>10</v>
      </c>
      <c r="D8" s="58" t="n">
        <f aca="false">$B$4*B8/(B8+$B$3)</f>
        <v>0.166118102613746</v>
      </c>
      <c r="F8" s="59"/>
    </row>
    <row r="9" customFormat="false" ht="12.8" hidden="false" customHeight="false" outlineLevel="0" collapsed="false"/>
    <row r="10" customFormat="false" ht="12.8" hidden="false" customHeight="false" outlineLevel="0" collapsed="false"/>
    <row r="11" customFormat="false" ht="77.25"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Application>LibreOffice/6.1.5.2$Linux_X86_64 LibreOffice_project/10$Build-2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
  <dcterms:modified xsi:type="dcterms:W3CDTF">2019-06-13T22:11:55Z</dcterms:modified>
  <cp:revision>0</cp:revision>
  <dc:subject/>
  <dc:title/>
</cp:coreProperties>
</file>